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'Лист3'!$12:$15</definedName>
    <definedName name="_xlnm.Print_Area" localSheetId="0">'Лист3'!$A$1:$L$127</definedName>
  </definedNames>
  <calcPr fullCalcOnLoad="1"/>
</workbook>
</file>

<file path=xl/sharedStrings.xml><?xml version="1.0" encoding="utf-8"?>
<sst xmlns="http://schemas.openxmlformats.org/spreadsheetml/2006/main" count="491" uniqueCount="140">
  <si>
    <t>Н а и м е н о в а н и е</t>
  </si>
  <si>
    <t>Раздел</t>
  </si>
  <si>
    <t>Подраздел</t>
  </si>
  <si>
    <t>Вид расхода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</si>
  <si>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</si>
  <si>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</si>
  <si>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</si>
  <si>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</si>
  <si>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</si>
  <si>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04</t>
  </si>
  <si>
    <t>0020400</t>
  </si>
  <si>
    <t>14</t>
  </si>
  <si>
    <t>9990000</t>
  </si>
  <si>
    <t>03</t>
  </si>
  <si>
    <t>05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</si>
  <si>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</si>
  <si>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</si>
  <si>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</si>
  <si>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 xml:space="preserve">Уличное освещение </t>
  </si>
  <si>
    <t>Озеленение</t>
  </si>
  <si>
    <t>0700500</t>
  </si>
  <si>
    <t>09</t>
  </si>
  <si>
    <t>2180100</t>
  </si>
  <si>
    <t>08</t>
  </si>
  <si>
    <t>5129700</t>
  </si>
  <si>
    <t>11</t>
  </si>
  <si>
    <t>5210600</t>
  </si>
  <si>
    <t>к решению Совета депутатов</t>
  </si>
  <si>
    <t>сельского поселения Верхнеказымский</t>
  </si>
  <si>
    <t>классификации расходов бюджета  сельского поселения Верхнеказымский</t>
  </si>
  <si>
    <t>Условно утвержденные расходы</t>
  </si>
  <si>
    <t>Всего на 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</si>
  <si>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</si>
  <si>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</si>
  <si>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</si>
  <si>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0900200</t>
  </si>
  <si>
    <t>0920305</t>
  </si>
  <si>
    <t>10</t>
  </si>
  <si>
    <t>3300200</t>
  </si>
  <si>
    <t>Обеспечение деятельности подведомственных учреждений (центральный аппарат)</t>
  </si>
  <si>
    <t>0939900</t>
  </si>
  <si>
    <t>13</t>
  </si>
  <si>
    <t>Другие вопросы в области физической культуры и спорта</t>
  </si>
  <si>
    <t>0013600</t>
  </si>
  <si>
    <t>0013801</t>
  </si>
  <si>
    <t>7955000</t>
  </si>
  <si>
    <t>7955100</t>
  </si>
  <si>
    <t>7955200</t>
  </si>
  <si>
    <t>(тыс. рублей)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</si>
  <si>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</si>
  <si>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</si>
  <si>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</si>
  <si>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</si>
  <si>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Центральный аппарат</t>
  </si>
  <si>
    <t xml:space="preserve">Иные закупки товаров, работ и услуг для государственных (муниципальных) нужд
</t>
  </si>
  <si>
    <t>240</t>
  </si>
  <si>
    <t xml:space="preserve">Прочая закупка товаров, работ и услуг для государственных (муниципальных) нужд
</t>
  </si>
  <si>
    <t>244</t>
  </si>
  <si>
    <t>122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</si>
  <si>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</si>
  <si>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</si>
  <si>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</si>
  <si>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</si>
  <si>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Резервные средства</t>
  </si>
  <si>
    <t>870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</si>
  <si>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</si>
  <si>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</si>
  <si>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 xml:space="preserve">Центральный аппарат 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</si>
  <si>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</si>
  <si>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</si>
  <si>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Уплата налогов, сборов и иных платежей </t>
  </si>
  <si>
    <t>Выполнение других обязательств государства</t>
  </si>
  <si>
    <t>Прочие выплаты по обязательствам государства</t>
  </si>
  <si>
    <t>650</t>
  </si>
  <si>
    <t xml:space="preserve">0930000 </t>
  </si>
  <si>
    <t>Учреждения по обеспечению хозяйственного обслуживания</t>
  </si>
  <si>
    <t>Иные закупки товаров, работ и услуг
для государственных (муниципальных) нужд</t>
  </si>
  <si>
    <t>Целевые программы муниципальных образований</t>
  </si>
  <si>
    <t>7950000</t>
  </si>
  <si>
    <t>Долгосрочная целевая программа  сельского поселения Верхнеказымский «Укрепление пожарной безопасности в сельском поселении Верхнеказымский» на 2011-2013 годы</t>
  </si>
  <si>
    <t>Долгосрочная целевая программа  сельского поселения Верхнеказымский «Энергосбережение и повышение энергетической эффективности в сельском поселении Верхнеказымский» на 2011-2013 годы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</si>
  <si>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</si>
  <si>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</si>
  <si>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</si>
  <si>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</si>
  <si>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Связь и информатика</t>
  </si>
  <si>
    <t>Информационные технологии и связь</t>
  </si>
  <si>
    <t>3300000</t>
  </si>
  <si>
    <t>Отдельные мероприятия в области
информационно-коммуникационных технологий и связи</t>
  </si>
  <si>
    <t>Закупка товаров, работ, услуг в сфере информационно-коммуникационных технологий</t>
  </si>
  <si>
    <t>242</t>
  </si>
  <si>
    <t>Жилищно-коммунальное хозяйство</t>
  </si>
  <si>
    <t>Благоустройство</t>
  </si>
  <si>
    <t>6000000</t>
  </si>
  <si>
    <t>6000300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</si>
  <si>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</si>
  <si>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</si>
  <si>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</si>
  <si>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</si>
  <si>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Обеспечение деятельности подведомственных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</si>
  <si>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</si>
  <si>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100</t>
  </si>
  <si>
    <t>Расходы на выплаты персоналу казенных учреждений</t>
  </si>
  <si>
    <t>110</t>
  </si>
  <si>
    <t>111</t>
  </si>
  <si>
    <t>112</t>
  </si>
  <si>
    <t>Прочая закупка товаров, работ и услуг для государственных (муниципальных) нужд</t>
  </si>
  <si>
    <t>Физическая культура и спорт</t>
  </si>
  <si>
    <t>Иные межбюджетные трансферты</t>
  </si>
  <si>
    <t>540</t>
  </si>
  <si>
    <t>ВСЕГО РАСХОДОВ</t>
  </si>
  <si>
    <t>в ведомственной структуре расходов на плановый период 2013 и 2014 годов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</si>
  <si>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</si>
  <si>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</si>
  <si>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Иные закупки товаров, работ и услуг для государственных (муниципальных) нужд</t>
  </si>
  <si>
    <t>Резервные фонды</t>
  </si>
  <si>
    <t>Другие общегосударственные вопросы</t>
  </si>
  <si>
    <t>Государственная регистрация актов
гражданского состояния</t>
  </si>
  <si>
    <t>Реализация государственной политики в области приватизации
и управления государственной и муниципальной собственностью</t>
  </si>
  <si>
    <t>Долгосрочная целевая программа сельского поселения Верхнеказымский
«Развитие муниципальной службы в сельском поселении Верхнеказымский»
на 2011-2013 годы</t>
  </si>
  <si>
    <t>Мобилизационная и вневойсковая подготовка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</si>
  <si>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</si>
  <si>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</si>
  <si>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0920300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</si>
  <si>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</si>
  <si>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</si>
  <si>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</si>
  <si>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 и правоохранительная деятельность</t>
  </si>
  <si>
    <t>2013 год</t>
  </si>
  <si>
    <t xml:space="preserve"> 2014 год</t>
  </si>
  <si>
    <t>500</t>
  </si>
  <si>
    <t>Межбюджетные трансферты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</si>
  <si>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</si>
  <si>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</si>
  <si>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</si>
  <si>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сельского поселения Верхнеказымский</t>
  </si>
  <si>
    <t>ПРИЛОЖЕНИЕ 8</t>
  </si>
  <si>
    <t xml:space="preserve">от                      2011 года № </t>
  </si>
  <si>
    <t>Предупреждение и ликвидация последствий
чрезвычайных ситуаций и стихийных бедствий природного и техногенного характера</t>
  </si>
  <si>
    <t>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</si>
</sst>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workbookViewId="0" topLeftCell="A120">
      <selection activeCell="G122" sqref="G122"/>
    </sheetView>
  </sheetViews>
  <sheetFormatPr defaultColWidth="9.140625" defaultRowHeight="12.75"/>
  <cols>
    <col min="1" max="1" width="48.28125" style="1" customWidth="1"/>
    <col min="2" max="2" width="5.00390625" style="1" customWidth="1"/>
    <col min="3" max="3" width="4.28125" style="1" customWidth="1"/>
    <col min="4" max="4" width="5.00390625" style="1" customWidth="1"/>
    <col min="5" max="5" width="9.28125" style="1" customWidth="1"/>
    <col min="6" max="6" width="4.8515625" style="1" customWidth="1"/>
    <col min="7" max="7" width="11.00390625" style="1" customWidth="1"/>
    <col min="8" max="8" width="8.7109375" style="1" hidden="1" customWidth="1"/>
    <col min="9" max="9" width="8.8515625" style="1" hidden="1" customWidth="1"/>
    <col min="10" max="10" width="17.57421875" style="1" customWidth="1"/>
    <col min="11" max="11" width="11.28125" style="1" customWidth="1"/>
    <col min="12" max="12" width="19.7109375" style="1" customWidth="1"/>
    <col min="13" max="13" width="1.7109375" style="1" hidden="1" customWidth="1"/>
    <col min="14" max="16384" width="9.140625" style="1" customWidth="1"/>
  </cols>
  <sheetData>
    <row r="1" spans="1:13" ht="15" customHeight="1">
      <c r="A1" s="24"/>
      <c r="B1" s="24"/>
      <c r="J1" s="35" t="s">
        <v>136</v>
      </c>
      <c r="K1" s="35"/>
      <c r="L1" s="35"/>
      <c r="M1" s="2"/>
    </row>
    <row r="2" spans="10:13" ht="15.75">
      <c r="J2" s="35" t="s">
        <v>27</v>
      </c>
      <c r="K2" s="35"/>
      <c r="L2" s="35"/>
      <c r="M2" s="2"/>
    </row>
    <row r="3" spans="10:13" ht="15.75">
      <c r="J3" s="35" t="s">
        <v>28</v>
      </c>
      <c r="K3" s="35"/>
      <c r="L3" s="35"/>
      <c r="M3" s="2"/>
    </row>
    <row r="4" spans="10:13" ht="15.75" customHeight="1">
      <c r="J4" s="36" t="s">
        <v>137</v>
      </c>
      <c r="K4" s="36"/>
      <c r="L4" s="36"/>
      <c r="M4" s="2"/>
    </row>
    <row r="5" ht="15.75">
      <c r="L5" s="2"/>
    </row>
    <row r="6" spans="1:12" ht="15.75">
      <c r="A6" s="2"/>
      <c r="B6" s="2"/>
      <c r="L6" s="2"/>
    </row>
    <row r="7" spans="1:2" ht="15.75">
      <c r="A7" s="2"/>
      <c r="B7" s="2"/>
    </row>
    <row r="8" spans="1:13" ht="15.75">
      <c r="A8" s="33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.75">
      <c r="A9" s="33" t="s">
        <v>32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"/>
    </row>
    <row r="10" spans="1:13" ht="15.7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33" t="s">
        <v>111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2" ht="42" customHeight="1">
      <c r="A12" s="3"/>
      <c r="B12" s="3"/>
      <c r="L12" s="2" t="s">
        <v>48</v>
      </c>
    </row>
    <row r="13" spans="1:16" ht="20.25" customHeight="1">
      <c r="A13" s="39" t="s">
        <v>0</v>
      </c>
      <c r="B13" s="40" t="s">
        <v>15</v>
      </c>
      <c r="C13" s="40" t="s">
        <v>1</v>
      </c>
      <c r="D13" s="40" t="s">
        <v>2</v>
      </c>
      <c r="E13" s="40" t="s">
        <v>4</v>
      </c>
      <c r="F13" s="40" t="s">
        <v>3</v>
      </c>
      <c r="G13" s="37" t="s">
        <v>128</v>
      </c>
      <c r="H13" s="38"/>
      <c r="I13" s="38"/>
      <c r="J13" s="38"/>
      <c r="K13" s="41" t="s">
        <v>129</v>
      </c>
      <c r="L13" s="42"/>
      <c r="M13" s="4"/>
      <c r="N13" s="4"/>
      <c r="O13" s="4"/>
      <c r="P13" s="4"/>
    </row>
    <row r="14" spans="1:15" ht="94.5">
      <c r="A14" s="39"/>
      <c r="B14" s="40"/>
      <c r="C14" s="40"/>
      <c r="D14" s="40"/>
      <c r="E14" s="40"/>
      <c r="F14" s="40"/>
      <c r="G14" s="6" t="s">
        <v>31</v>
      </c>
      <c r="H14" s="6"/>
      <c r="I14" s="6"/>
      <c r="J14" s="6" t="s">
        <v>5</v>
      </c>
      <c r="K14" s="6" t="s">
        <v>31</v>
      </c>
      <c r="L14" s="6" t="s">
        <v>5</v>
      </c>
      <c r="M14" s="5"/>
      <c r="N14" s="5"/>
      <c r="O14" s="5"/>
    </row>
    <row r="15" spans="1:15" ht="19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/>
      <c r="I15" s="6"/>
      <c r="J15" s="6">
        <v>8</v>
      </c>
      <c r="K15" s="6">
        <v>9</v>
      </c>
      <c r="L15" s="6">
        <v>10</v>
      </c>
      <c r="M15" s="5"/>
      <c r="N15" s="5"/>
      <c r="O15" s="5"/>
    </row>
    <row r="16" spans="1:14" s="17" customFormat="1" ht="31.5">
      <c r="A16" s="25" t="s">
        <v>135</v>
      </c>
      <c r="B16" s="6">
        <v>650</v>
      </c>
      <c r="C16" s="9"/>
      <c r="D16" s="9"/>
      <c r="E16" s="9"/>
      <c r="F16" s="9"/>
      <c r="G16" s="15">
        <f aca="true" t="shared" si="0" ref="G16:L16">G17+G76+G82+G87+G93+G102+G114+G119</f>
        <v>32451.4</v>
      </c>
      <c r="H16" s="15">
        <f t="shared" si="0"/>
        <v>29675.199999999997</v>
      </c>
      <c r="I16" s="15">
        <f t="shared" si="0"/>
        <v>29675.199999999997</v>
      </c>
      <c r="J16" s="15">
        <f t="shared" si="0"/>
        <v>547</v>
      </c>
      <c r="K16" s="15">
        <f t="shared" si="0"/>
        <v>33987.4</v>
      </c>
      <c r="L16" s="15">
        <f t="shared" si="0"/>
        <v>547</v>
      </c>
      <c r="M16" s="16"/>
      <c r="N16" s="16"/>
    </row>
    <row r="17" spans="1:14" s="17" customFormat="1" ht="15.75">
      <c r="A17" s="20" t="s">
        <v>125</v>
      </c>
      <c r="B17" s="26">
        <v>650</v>
      </c>
      <c r="C17" s="27" t="s">
        <v>6</v>
      </c>
      <c r="D17" s="27"/>
      <c r="E17" s="27"/>
      <c r="F17" s="27"/>
      <c r="G17" s="18">
        <f aca="true" t="shared" si="1" ref="G17:L17">G18+G22+G26+G38+G35</f>
        <v>9422.6</v>
      </c>
      <c r="H17" s="18">
        <f t="shared" si="1"/>
        <v>9374.8</v>
      </c>
      <c r="I17" s="18">
        <f t="shared" si="1"/>
        <v>9374.8</v>
      </c>
      <c r="J17" s="18">
        <f t="shared" si="1"/>
        <v>127</v>
      </c>
      <c r="K17" s="18">
        <f t="shared" si="1"/>
        <v>10115.4</v>
      </c>
      <c r="L17" s="18">
        <f t="shared" si="1"/>
        <v>127</v>
      </c>
      <c r="M17" s="16"/>
      <c r="N17" s="16"/>
    </row>
    <row r="18" spans="1:14" s="17" customFormat="1" ht="48.75" customHeight="1">
      <c r="A18" s="20" t="s">
        <v>124</v>
      </c>
      <c r="B18" s="26">
        <v>650</v>
      </c>
      <c r="C18" s="27" t="s">
        <v>6</v>
      </c>
      <c r="D18" s="27" t="s">
        <v>7</v>
      </c>
      <c r="E18" s="27"/>
      <c r="F18" s="27"/>
      <c r="G18" s="18">
        <f>G19</f>
        <v>1344.5</v>
      </c>
      <c r="H18" s="18"/>
      <c r="I18" s="18"/>
      <c r="J18" s="18"/>
      <c r="K18" s="18">
        <f>K19</f>
        <v>1344.5</v>
      </c>
      <c r="L18" s="18"/>
      <c r="M18" s="16"/>
      <c r="N18" s="16"/>
    </row>
    <row r="19" spans="1:14" s="17" customFormat="1" ht="15.75">
      <c r="A19" s="20" t="s">
        <v>16</v>
      </c>
      <c r="B19" s="13">
        <v>650</v>
      </c>
      <c r="C19" s="10" t="s">
        <v>6</v>
      </c>
      <c r="D19" s="10" t="s">
        <v>7</v>
      </c>
      <c r="E19" s="10" t="s">
        <v>8</v>
      </c>
      <c r="F19" s="27"/>
      <c r="G19" s="18">
        <f>G20</f>
        <v>1344.5</v>
      </c>
      <c r="H19" s="18"/>
      <c r="I19" s="18"/>
      <c r="J19" s="18"/>
      <c r="K19" s="18">
        <f>K20</f>
        <v>1344.5</v>
      </c>
      <c r="L19" s="18"/>
      <c r="M19" s="16"/>
      <c r="N19" s="16"/>
    </row>
    <row r="20" spans="1:14" s="17" customFormat="1" ht="33" customHeight="1">
      <c r="A20" s="23" t="s">
        <v>49</v>
      </c>
      <c r="B20" s="13">
        <v>650</v>
      </c>
      <c r="C20" s="10" t="s">
        <v>6</v>
      </c>
      <c r="D20" s="10" t="s">
        <v>7</v>
      </c>
      <c r="E20" s="10" t="s">
        <v>8</v>
      </c>
      <c r="F20" s="10" t="s">
        <v>50</v>
      </c>
      <c r="G20" s="18">
        <f>G21</f>
        <v>1344.5</v>
      </c>
      <c r="H20" s="18">
        <v>0</v>
      </c>
      <c r="I20" s="18">
        <f>G20+H20</f>
        <v>1344.5</v>
      </c>
      <c r="J20" s="18"/>
      <c r="K20" s="18">
        <f>K21</f>
        <v>1344.5</v>
      </c>
      <c r="L20" s="18"/>
      <c r="M20" s="16"/>
      <c r="N20" s="16"/>
    </row>
    <row r="21" spans="1:14" s="17" customFormat="1" ht="15.75" customHeight="1">
      <c r="A21" s="23" t="s">
        <v>51</v>
      </c>
      <c r="B21" s="13">
        <v>650</v>
      </c>
      <c r="C21" s="10" t="s">
        <v>6</v>
      </c>
      <c r="D21" s="10" t="s">
        <v>7</v>
      </c>
      <c r="E21" s="10" t="s">
        <v>8</v>
      </c>
      <c r="F21" s="10" t="s">
        <v>52</v>
      </c>
      <c r="G21" s="18">
        <v>1344.5</v>
      </c>
      <c r="H21" s="18">
        <v>0</v>
      </c>
      <c r="I21" s="18">
        <f>G21+H21</f>
        <v>1344.5</v>
      </c>
      <c r="J21" s="18"/>
      <c r="K21" s="18">
        <v>1344.5</v>
      </c>
      <c r="L21" s="18"/>
      <c r="M21" s="16"/>
      <c r="N21" s="16"/>
    </row>
    <row r="22" spans="1:14" s="17" customFormat="1" ht="63" customHeight="1">
      <c r="A22" s="23" t="s">
        <v>126</v>
      </c>
      <c r="B22" s="13">
        <v>650</v>
      </c>
      <c r="C22" s="10" t="s">
        <v>6</v>
      </c>
      <c r="D22" s="10" t="s">
        <v>13</v>
      </c>
      <c r="E22" s="10"/>
      <c r="F22" s="10"/>
      <c r="G22" s="18">
        <f>G23</f>
        <v>10</v>
      </c>
      <c r="H22" s="18"/>
      <c r="I22" s="18"/>
      <c r="J22" s="18"/>
      <c r="K22" s="18">
        <f>K23</f>
        <v>10</v>
      </c>
      <c r="L22" s="18"/>
      <c r="M22" s="16"/>
      <c r="N22" s="16"/>
    </row>
    <row r="23" spans="1:14" s="17" customFormat="1" ht="15.75">
      <c r="A23" s="23" t="s">
        <v>53</v>
      </c>
      <c r="B23" s="13">
        <v>650</v>
      </c>
      <c r="C23" s="10" t="s">
        <v>6</v>
      </c>
      <c r="D23" s="10" t="s">
        <v>13</v>
      </c>
      <c r="E23" s="19" t="s">
        <v>10</v>
      </c>
      <c r="F23" s="10"/>
      <c r="G23" s="18">
        <f>G24</f>
        <v>10</v>
      </c>
      <c r="H23" s="18"/>
      <c r="I23" s="18"/>
      <c r="J23" s="18"/>
      <c r="K23" s="18">
        <f>K24</f>
        <v>10</v>
      </c>
      <c r="L23" s="18"/>
      <c r="M23" s="16"/>
      <c r="N23" s="16"/>
    </row>
    <row r="24" spans="1:14" s="17" customFormat="1" ht="32.25" customHeight="1">
      <c r="A24" s="23" t="s">
        <v>54</v>
      </c>
      <c r="B24" s="13">
        <v>650</v>
      </c>
      <c r="C24" s="10" t="s">
        <v>6</v>
      </c>
      <c r="D24" s="10" t="s">
        <v>13</v>
      </c>
      <c r="E24" s="19" t="s">
        <v>10</v>
      </c>
      <c r="F24" s="10" t="s">
        <v>55</v>
      </c>
      <c r="G24" s="18">
        <f>G25</f>
        <v>10</v>
      </c>
      <c r="H24" s="18"/>
      <c r="I24" s="18"/>
      <c r="J24" s="18"/>
      <c r="K24" s="18">
        <f>K25</f>
        <v>10</v>
      </c>
      <c r="L24" s="18"/>
      <c r="M24" s="16"/>
      <c r="N24" s="16"/>
    </row>
    <row r="25" spans="1:14" s="17" customFormat="1" ht="31.5" customHeight="1">
      <c r="A25" s="23" t="s">
        <v>56</v>
      </c>
      <c r="B25" s="13">
        <v>650</v>
      </c>
      <c r="C25" s="10" t="s">
        <v>6</v>
      </c>
      <c r="D25" s="10" t="s">
        <v>13</v>
      </c>
      <c r="E25" s="19" t="s">
        <v>10</v>
      </c>
      <c r="F25" s="10" t="s">
        <v>57</v>
      </c>
      <c r="G25" s="18">
        <v>10</v>
      </c>
      <c r="H25" s="18"/>
      <c r="I25" s="18"/>
      <c r="J25" s="18"/>
      <c r="K25" s="18">
        <v>10</v>
      </c>
      <c r="L25" s="18"/>
      <c r="M25" s="16"/>
      <c r="N25" s="16"/>
    </row>
    <row r="26" spans="1:14" s="17" customFormat="1" ht="63.75" customHeight="1">
      <c r="A26" s="23" t="s">
        <v>112</v>
      </c>
      <c r="B26" s="13">
        <v>650</v>
      </c>
      <c r="C26" s="10" t="s">
        <v>6</v>
      </c>
      <c r="D26" s="10" t="s">
        <v>9</v>
      </c>
      <c r="E26" s="19"/>
      <c r="F26" s="10"/>
      <c r="G26" s="18">
        <f>G27</f>
        <v>5644</v>
      </c>
      <c r="H26" s="18"/>
      <c r="I26" s="18"/>
      <c r="J26" s="18"/>
      <c r="K26" s="18">
        <f>K27</f>
        <v>5644</v>
      </c>
      <c r="L26" s="18"/>
      <c r="M26" s="16"/>
      <c r="N26" s="16"/>
    </row>
    <row r="27" spans="1:14" s="17" customFormat="1" ht="15.75">
      <c r="A27" s="20" t="s">
        <v>17</v>
      </c>
      <c r="B27" s="13">
        <v>650</v>
      </c>
      <c r="C27" s="10" t="s">
        <v>6</v>
      </c>
      <c r="D27" s="10" t="s">
        <v>9</v>
      </c>
      <c r="E27" s="10" t="s">
        <v>10</v>
      </c>
      <c r="F27" s="10"/>
      <c r="G27" s="18">
        <f>G28+G31+G33</f>
        <v>5644</v>
      </c>
      <c r="H27" s="18">
        <f>H28+H31+H33</f>
        <v>0</v>
      </c>
      <c r="I27" s="18">
        <f>I28+I31+I33</f>
        <v>0</v>
      </c>
      <c r="J27" s="18"/>
      <c r="K27" s="18">
        <f>K28+K31+K33</f>
        <v>5644</v>
      </c>
      <c r="L27" s="18"/>
      <c r="M27" s="16"/>
      <c r="N27" s="16"/>
    </row>
    <row r="28" spans="1:14" s="17" customFormat="1" ht="32.25" customHeight="1">
      <c r="A28" s="20" t="s">
        <v>49</v>
      </c>
      <c r="B28" s="13">
        <v>650</v>
      </c>
      <c r="C28" s="10" t="s">
        <v>6</v>
      </c>
      <c r="D28" s="10" t="s">
        <v>9</v>
      </c>
      <c r="E28" s="10" t="s">
        <v>10</v>
      </c>
      <c r="F28" s="10" t="s">
        <v>50</v>
      </c>
      <c r="G28" s="18">
        <f>G29+G30</f>
        <v>5067</v>
      </c>
      <c r="H28" s="18"/>
      <c r="I28" s="18"/>
      <c r="J28" s="18"/>
      <c r="K28" s="18">
        <f>K29+K30</f>
        <v>5067</v>
      </c>
      <c r="L28" s="18"/>
      <c r="M28" s="16"/>
      <c r="N28" s="16"/>
    </row>
    <row r="29" spans="1:14" s="17" customFormat="1" ht="15.75" customHeight="1">
      <c r="A29" s="20" t="s">
        <v>51</v>
      </c>
      <c r="B29" s="13">
        <v>650</v>
      </c>
      <c r="C29" s="10" t="s">
        <v>6</v>
      </c>
      <c r="D29" s="10" t="s">
        <v>9</v>
      </c>
      <c r="E29" s="10" t="s">
        <v>10</v>
      </c>
      <c r="F29" s="10" t="s">
        <v>52</v>
      </c>
      <c r="G29" s="18">
        <v>5002</v>
      </c>
      <c r="H29" s="18">
        <v>0</v>
      </c>
      <c r="I29" s="18">
        <f>G29+H29</f>
        <v>5002</v>
      </c>
      <c r="J29" s="18"/>
      <c r="K29" s="18">
        <v>5002</v>
      </c>
      <c r="L29" s="18"/>
      <c r="M29" s="16"/>
      <c r="N29" s="16"/>
    </row>
    <row r="30" spans="1:14" s="17" customFormat="1" ht="31.5">
      <c r="A30" s="20" t="s">
        <v>113</v>
      </c>
      <c r="B30" s="13">
        <v>650</v>
      </c>
      <c r="C30" s="10" t="s">
        <v>6</v>
      </c>
      <c r="D30" s="10" t="s">
        <v>9</v>
      </c>
      <c r="E30" s="10" t="s">
        <v>10</v>
      </c>
      <c r="F30" s="10" t="s">
        <v>58</v>
      </c>
      <c r="G30" s="18">
        <v>65</v>
      </c>
      <c r="H30" s="18"/>
      <c r="I30" s="18"/>
      <c r="J30" s="18"/>
      <c r="K30" s="18">
        <v>65</v>
      </c>
      <c r="L30" s="18"/>
      <c r="M30" s="16"/>
      <c r="N30" s="16"/>
    </row>
    <row r="31" spans="1:14" s="17" customFormat="1" ht="33" customHeight="1">
      <c r="A31" s="20" t="s">
        <v>114</v>
      </c>
      <c r="B31" s="13">
        <v>650</v>
      </c>
      <c r="C31" s="10" t="s">
        <v>6</v>
      </c>
      <c r="D31" s="10" t="s">
        <v>9</v>
      </c>
      <c r="E31" s="10" t="s">
        <v>10</v>
      </c>
      <c r="F31" s="10" t="s">
        <v>55</v>
      </c>
      <c r="G31" s="18">
        <f>G32</f>
        <v>523</v>
      </c>
      <c r="H31" s="18"/>
      <c r="I31" s="18"/>
      <c r="J31" s="18"/>
      <c r="K31" s="18">
        <f>K32</f>
        <v>523</v>
      </c>
      <c r="L31" s="18"/>
      <c r="M31" s="16"/>
      <c r="N31" s="16"/>
    </row>
    <row r="32" spans="1:14" s="17" customFormat="1" ht="31.5" customHeight="1">
      <c r="A32" s="20" t="s">
        <v>106</v>
      </c>
      <c r="B32" s="13">
        <v>650</v>
      </c>
      <c r="C32" s="10" t="s">
        <v>6</v>
      </c>
      <c r="D32" s="10" t="s">
        <v>9</v>
      </c>
      <c r="E32" s="10" t="s">
        <v>10</v>
      </c>
      <c r="F32" s="10" t="s">
        <v>57</v>
      </c>
      <c r="G32" s="18">
        <v>523</v>
      </c>
      <c r="H32" s="18">
        <v>0</v>
      </c>
      <c r="I32" s="18">
        <f>G32+H32</f>
        <v>523</v>
      </c>
      <c r="J32" s="18"/>
      <c r="K32" s="18">
        <v>523</v>
      </c>
      <c r="L32" s="18"/>
      <c r="M32" s="16"/>
      <c r="N32" s="16"/>
    </row>
    <row r="33" spans="1:14" s="17" customFormat="1" ht="14.25" customHeight="1">
      <c r="A33" s="20" t="s">
        <v>59</v>
      </c>
      <c r="B33" s="13">
        <v>650</v>
      </c>
      <c r="C33" s="10" t="s">
        <v>6</v>
      </c>
      <c r="D33" s="10" t="s">
        <v>9</v>
      </c>
      <c r="E33" s="10" t="s">
        <v>10</v>
      </c>
      <c r="F33" s="10" t="s">
        <v>60</v>
      </c>
      <c r="G33" s="18">
        <f>G34</f>
        <v>54</v>
      </c>
      <c r="H33" s="18"/>
      <c r="I33" s="18"/>
      <c r="J33" s="18"/>
      <c r="K33" s="18">
        <f>K34</f>
        <v>54</v>
      </c>
      <c r="L33" s="18"/>
      <c r="M33" s="16"/>
      <c r="N33" s="16"/>
    </row>
    <row r="34" spans="1:14" s="17" customFormat="1" ht="31.5">
      <c r="A34" s="20" t="s">
        <v>61</v>
      </c>
      <c r="B34" s="13">
        <v>650</v>
      </c>
      <c r="C34" s="10" t="s">
        <v>6</v>
      </c>
      <c r="D34" s="10" t="s">
        <v>9</v>
      </c>
      <c r="E34" s="10" t="s">
        <v>10</v>
      </c>
      <c r="F34" s="10" t="s">
        <v>62</v>
      </c>
      <c r="G34" s="18">
        <v>54</v>
      </c>
      <c r="H34" s="18"/>
      <c r="I34" s="18">
        <f>G34+H34</f>
        <v>54</v>
      </c>
      <c r="J34" s="18"/>
      <c r="K34" s="18">
        <v>54</v>
      </c>
      <c r="L34" s="18"/>
      <c r="M34" s="16"/>
      <c r="N34" s="16"/>
    </row>
    <row r="35" spans="1:14" s="17" customFormat="1" ht="15.75">
      <c r="A35" s="20" t="s">
        <v>115</v>
      </c>
      <c r="B35" s="13">
        <v>650</v>
      </c>
      <c r="C35" s="10" t="s">
        <v>6</v>
      </c>
      <c r="D35" s="10" t="s">
        <v>25</v>
      </c>
      <c r="E35" s="10"/>
      <c r="F35" s="10"/>
      <c r="G35" s="18">
        <f>G36</f>
        <v>100</v>
      </c>
      <c r="H35" s="18"/>
      <c r="I35" s="18">
        <f>G35+H35</f>
        <v>100</v>
      </c>
      <c r="J35" s="18"/>
      <c r="K35" s="18">
        <f>K36</f>
        <v>100</v>
      </c>
      <c r="L35" s="18"/>
      <c r="M35" s="16"/>
      <c r="N35" s="16"/>
    </row>
    <row r="36" spans="1:14" s="17" customFormat="1" ht="16.5" customHeight="1">
      <c r="A36" s="20" t="s">
        <v>34</v>
      </c>
      <c r="B36" s="13">
        <v>650</v>
      </c>
      <c r="C36" s="10" t="s">
        <v>6</v>
      </c>
      <c r="D36" s="10" t="s">
        <v>25</v>
      </c>
      <c r="E36" s="10" t="s">
        <v>20</v>
      </c>
      <c r="F36" s="10"/>
      <c r="G36" s="18">
        <f>G37</f>
        <v>100</v>
      </c>
      <c r="H36" s="18"/>
      <c r="I36" s="18">
        <f>G36+H36</f>
        <v>100</v>
      </c>
      <c r="J36" s="18"/>
      <c r="K36" s="18">
        <f>K37</f>
        <v>100</v>
      </c>
      <c r="L36" s="18"/>
      <c r="M36" s="16"/>
      <c r="N36" s="16"/>
    </row>
    <row r="37" spans="1:14" s="17" customFormat="1" ht="15.75">
      <c r="A37" s="20" t="s">
        <v>63</v>
      </c>
      <c r="B37" s="13">
        <v>650</v>
      </c>
      <c r="C37" s="10" t="s">
        <v>6</v>
      </c>
      <c r="D37" s="10" t="s">
        <v>25</v>
      </c>
      <c r="E37" s="10" t="s">
        <v>20</v>
      </c>
      <c r="F37" s="10" t="s">
        <v>64</v>
      </c>
      <c r="G37" s="18">
        <v>100</v>
      </c>
      <c r="H37" s="18">
        <v>0</v>
      </c>
      <c r="I37" s="18">
        <f>G37+H37</f>
        <v>100</v>
      </c>
      <c r="J37" s="18"/>
      <c r="K37" s="18">
        <v>100</v>
      </c>
      <c r="L37" s="18"/>
      <c r="M37" s="16"/>
      <c r="N37" s="16"/>
    </row>
    <row r="38" spans="1:14" s="17" customFormat="1" ht="16.5" customHeight="1">
      <c r="A38" s="20" t="s">
        <v>116</v>
      </c>
      <c r="B38" s="13">
        <v>650</v>
      </c>
      <c r="C38" s="10" t="s">
        <v>6</v>
      </c>
      <c r="D38" s="10" t="s">
        <v>41</v>
      </c>
      <c r="E38" s="10"/>
      <c r="F38" s="10"/>
      <c r="G38" s="18">
        <f aca="true" t="shared" si="2" ref="G38:L38">G39+G43+G46+G52+G58+G62+G74</f>
        <v>2324.1</v>
      </c>
      <c r="H38" s="18">
        <f t="shared" si="2"/>
        <v>2276.3</v>
      </c>
      <c r="I38" s="18">
        <f t="shared" si="2"/>
        <v>2276.3</v>
      </c>
      <c r="J38" s="18">
        <f t="shared" si="2"/>
        <v>127</v>
      </c>
      <c r="K38" s="18">
        <f t="shared" si="2"/>
        <v>3016.9</v>
      </c>
      <c r="L38" s="18">
        <f t="shared" si="2"/>
        <v>127</v>
      </c>
      <c r="M38" s="16"/>
      <c r="N38" s="16"/>
    </row>
    <row r="39" spans="1:14" s="17" customFormat="1" ht="31.5">
      <c r="A39" s="20" t="s">
        <v>117</v>
      </c>
      <c r="B39" s="13">
        <v>650</v>
      </c>
      <c r="C39" s="10" t="s">
        <v>6</v>
      </c>
      <c r="D39" s="10" t="s">
        <v>41</v>
      </c>
      <c r="E39" s="10" t="s">
        <v>65</v>
      </c>
      <c r="F39" s="10"/>
      <c r="G39" s="18">
        <f>G40</f>
        <v>127</v>
      </c>
      <c r="H39" s="18">
        <v>0</v>
      </c>
      <c r="I39" s="18">
        <f>G39+H39</f>
        <v>127</v>
      </c>
      <c r="J39" s="18">
        <f>G39</f>
        <v>127</v>
      </c>
      <c r="K39" s="18">
        <f>K40</f>
        <v>127</v>
      </c>
      <c r="L39" s="18">
        <f>K39</f>
        <v>127</v>
      </c>
      <c r="M39" s="16"/>
      <c r="N39" s="16"/>
    </row>
    <row r="40" spans="1:14" s="17" customFormat="1" ht="61.5" customHeight="1">
      <c r="A40" s="20" t="s">
        <v>66</v>
      </c>
      <c r="B40" s="13">
        <v>650</v>
      </c>
      <c r="C40" s="10" t="s">
        <v>6</v>
      </c>
      <c r="D40" s="10" t="s">
        <v>41</v>
      </c>
      <c r="E40" s="10" t="s">
        <v>44</v>
      </c>
      <c r="F40" s="10"/>
      <c r="G40" s="18">
        <f>G41</f>
        <v>127</v>
      </c>
      <c r="H40" s="18">
        <f>SUM(H17:H39)</f>
        <v>0</v>
      </c>
      <c r="I40" s="18">
        <f>SUM(G40+H40)</f>
        <v>127</v>
      </c>
      <c r="J40" s="18">
        <f>G40</f>
        <v>127</v>
      </c>
      <c r="K40" s="18">
        <f>K41</f>
        <v>127</v>
      </c>
      <c r="L40" s="18">
        <f>K40</f>
        <v>127</v>
      </c>
      <c r="M40" s="16"/>
      <c r="N40" s="16"/>
    </row>
    <row r="41" spans="1:14" s="17" customFormat="1" ht="33" customHeight="1">
      <c r="A41" s="20" t="s">
        <v>49</v>
      </c>
      <c r="B41" s="13">
        <v>650</v>
      </c>
      <c r="C41" s="10" t="s">
        <v>6</v>
      </c>
      <c r="D41" s="10" t="s">
        <v>41</v>
      </c>
      <c r="E41" s="10" t="s">
        <v>44</v>
      </c>
      <c r="F41" s="10" t="s">
        <v>50</v>
      </c>
      <c r="G41" s="18">
        <f>G42</f>
        <v>127</v>
      </c>
      <c r="H41" s="18">
        <f aca="true" t="shared" si="3" ref="H41:H101">SUM(H18:H40)</f>
        <v>0</v>
      </c>
      <c r="I41" s="18">
        <f aca="true" t="shared" si="4" ref="I41:I101">SUM(G41+H41)</f>
        <v>127</v>
      </c>
      <c r="J41" s="18">
        <f>G41</f>
        <v>127</v>
      </c>
      <c r="K41" s="18">
        <f>K42</f>
        <v>127</v>
      </c>
      <c r="L41" s="18">
        <f>K41</f>
        <v>127</v>
      </c>
      <c r="M41" s="16"/>
      <c r="N41" s="16"/>
    </row>
    <row r="42" spans="1:14" s="17" customFormat="1" ht="17.25" customHeight="1">
      <c r="A42" s="20" t="s">
        <v>51</v>
      </c>
      <c r="B42" s="13">
        <v>650</v>
      </c>
      <c r="C42" s="10" t="s">
        <v>6</v>
      </c>
      <c r="D42" s="10" t="s">
        <v>41</v>
      </c>
      <c r="E42" s="10" t="s">
        <v>44</v>
      </c>
      <c r="F42" s="10" t="s">
        <v>52</v>
      </c>
      <c r="G42" s="18">
        <v>127</v>
      </c>
      <c r="H42" s="18">
        <f t="shared" si="3"/>
        <v>0</v>
      </c>
      <c r="I42" s="18">
        <f t="shared" si="4"/>
        <v>127</v>
      </c>
      <c r="J42" s="18">
        <f>G42</f>
        <v>127</v>
      </c>
      <c r="K42" s="18">
        <v>127</v>
      </c>
      <c r="L42" s="18">
        <f>K42</f>
        <v>127</v>
      </c>
      <c r="M42" s="16"/>
      <c r="N42" s="16"/>
    </row>
    <row r="43" spans="1:14" s="17" customFormat="1" ht="15.75">
      <c r="A43" s="20" t="s">
        <v>67</v>
      </c>
      <c r="B43" s="13">
        <v>650</v>
      </c>
      <c r="C43" s="10" t="s">
        <v>6</v>
      </c>
      <c r="D43" s="10" t="s">
        <v>41</v>
      </c>
      <c r="E43" s="10" t="s">
        <v>10</v>
      </c>
      <c r="F43" s="10"/>
      <c r="G43" s="18">
        <f>G44</f>
        <v>527</v>
      </c>
      <c r="H43" s="18">
        <f t="shared" si="3"/>
        <v>0</v>
      </c>
      <c r="I43" s="18">
        <f t="shared" si="4"/>
        <v>527</v>
      </c>
      <c r="J43" s="18"/>
      <c r="K43" s="18">
        <f>K44</f>
        <v>527</v>
      </c>
      <c r="L43" s="18"/>
      <c r="M43" s="16"/>
      <c r="N43" s="16"/>
    </row>
    <row r="44" spans="1:14" ht="30.75" customHeight="1">
      <c r="A44" s="20" t="s">
        <v>49</v>
      </c>
      <c r="B44" s="13">
        <v>650</v>
      </c>
      <c r="C44" s="10" t="s">
        <v>6</v>
      </c>
      <c r="D44" s="10" t="s">
        <v>41</v>
      </c>
      <c r="E44" s="10" t="s">
        <v>10</v>
      </c>
      <c r="F44" s="10" t="s">
        <v>50</v>
      </c>
      <c r="G44" s="18">
        <f>G45</f>
        <v>527</v>
      </c>
      <c r="H44" s="18">
        <f t="shared" si="3"/>
        <v>0</v>
      </c>
      <c r="I44" s="18">
        <f t="shared" si="4"/>
        <v>527</v>
      </c>
      <c r="J44" s="18"/>
      <c r="K44" s="18">
        <f>K45</f>
        <v>527</v>
      </c>
      <c r="L44" s="18"/>
      <c r="M44" s="12"/>
      <c r="N44" s="12"/>
    </row>
    <row r="45" spans="1:14" ht="14.25" customHeight="1">
      <c r="A45" s="20" t="s">
        <v>51</v>
      </c>
      <c r="B45" s="13">
        <v>650</v>
      </c>
      <c r="C45" s="10" t="s">
        <v>6</v>
      </c>
      <c r="D45" s="10" t="s">
        <v>41</v>
      </c>
      <c r="E45" s="10" t="s">
        <v>10</v>
      </c>
      <c r="F45" s="10" t="s">
        <v>52</v>
      </c>
      <c r="G45" s="18">
        <v>527</v>
      </c>
      <c r="H45" s="18">
        <f t="shared" si="3"/>
        <v>0</v>
      </c>
      <c r="I45" s="18">
        <f t="shared" si="4"/>
        <v>527</v>
      </c>
      <c r="J45" s="18"/>
      <c r="K45" s="18">
        <v>527</v>
      </c>
      <c r="L45" s="18"/>
      <c r="M45" s="12"/>
      <c r="N45" s="12"/>
    </row>
    <row r="46" spans="1:14" ht="63">
      <c r="A46" s="20" t="s">
        <v>118</v>
      </c>
      <c r="B46" s="13">
        <v>650</v>
      </c>
      <c r="C46" s="10" t="s">
        <v>6</v>
      </c>
      <c r="D46" s="10" t="s">
        <v>41</v>
      </c>
      <c r="E46" s="10" t="s">
        <v>68</v>
      </c>
      <c r="F46" s="10"/>
      <c r="G46" s="18">
        <f>G47</f>
        <v>100</v>
      </c>
      <c r="H46" s="18">
        <f>H47</f>
        <v>100</v>
      </c>
      <c r="I46" s="18">
        <f>I47</f>
        <v>100</v>
      </c>
      <c r="J46" s="18"/>
      <c r="K46" s="18">
        <f>K47</f>
        <v>100</v>
      </c>
      <c r="L46" s="18"/>
      <c r="M46" s="12"/>
      <c r="N46" s="12"/>
    </row>
    <row r="47" spans="1:14" ht="45.75" customHeight="1">
      <c r="A47" s="20" t="s">
        <v>69</v>
      </c>
      <c r="B47" s="13">
        <v>650</v>
      </c>
      <c r="C47" s="10" t="s">
        <v>6</v>
      </c>
      <c r="D47" s="10" t="s">
        <v>41</v>
      </c>
      <c r="E47" s="10" t="s">
        <v>35</v>
      </c>
      <c r="F47" s="10"/>
      <c r="G47" s="18">
        <f>G48+G50</f>
        <v>100</v>
      </c>
      <c r="H47" s="18">
        <f>H48+H50</f>
        <v>105</v>
      </c>
      <c r="I47" s="18">
        <f>I48+I50</f>
        <v>105</v>
      </c>
      <c r="J47" s="18"/>
      <c r="K47" s="18">
        <f>K48+K50</f>
        <v>100</v>
      </c>
      <c r="L47" s="18"/>
      <c r="M47" s="12"/>
      <c r="N47" s="12"/>
    </row>
    <row r="48" spans="1:14" ht="31.5" customHeight="1">
      <c r="A48" s="20" t="s">
        <v>76</v>
      </c>
      <c r="B48" s="13">
        <v>650</v>
      </c>
      <c r="C48" s="10" t="s">
        <v>6</v>
      </c>
      <c r="D48" s="10" t="s">
        <v>41</v>
      </c>
      <c r="E48" s="10" t="s">
        <v>35</v>
      </c>
      <c r="F48" s="10" t="s">
        <v>55</v>
      </c>
      <c r="G48" s="18">
        <f>G49</f>
        <v>95</v>
      </c>
      <c r="H48" s="18">
        <f t="shared" si="3"/>
        <v>0</v>
      </c>
      <c r="I48" s="18">
        <f t="shared" si="4"/>
        <v>100</v>
      </c>
      <c r="J48" s="18"/>
      <c r="K48" s="18">
        <f>K49</f>
        <v>95</v>
      </c>
      <c r="L48" s="18"/>
      <c r="M48" s="12"/>
      <c r="N48" s="12"/>
    </row>
    <row r="49" spans="1:14" ht="31.5" customHeight="1">
      <c r="A49" s="20" t="s">
        <v>56</v>
      </c>
      <c r="B49" s="13">
        <v>650</v>
      </c>
      <c r="C49" s="10" t="s">
        <v>6</v>
      </c>
      <c r="D49" s="10" t="s">
        <v>41</v>
      </c>
      <c r="E49" s="10" t="s">
        <v>35</v>
      </c>
      <c r="F49" s="10" t="s">
        <v>57</v>
      </c>
      <c r="G49" s="18">
        <v>95</v>
      </c>
      <c r="H49" s="18">
        <f t="shared" si="3"/>
        <v>0</v>
      </c>
      <c r="I49" s="18">
        <f t="shared" si="4"/>
        <v>100</v>
      </c>
      <c r="J49" s="18"/>
      <c r="K49" s="18">
        <v>95</v>
      </c>
      <c r="L49" s="18"/>
      <c r="M49" s="12"/>
      <c r="N49" s="12"/>
    </row>
    <row r="50" spans="1:14" ht="15" customHeight="1">
      <c r="A50" s="20" t="s">
        <v>70</v>
      </c>
      <c r="B50" s="13">
        <v>650</v>
      </c>
      <c r="C50" s="10" t="s">
        <v>6</v>
      </c>
      <c r="D50" s="10" t="s">
        <v>41</v>
      </c>
      <c r="E50" s="10" t="s">
        <v>35</v>
      </c>
      <c r="F50" s="10" t="s">
        <v>60</v>
      </c>
      <c r="G50" s="18">
        <f>G51</f>
        <v>5</v>
      </c>
      <c r="H50" s="18">
        <f t="shared" si="3"/>
        <v>0</v>
      </c>
      <c r="I50" s="18">
        <f t="shared" si="4"/>
        <v>0</v>
      </c>
      <c r="J50" s="18"/>
      <c r="K50" s="18">
        <f>K51</f>
        <v>5</v>
      </c>
      <c r="L50" s="18"/>
      <c r="M50" s="12"/>
      <c r="N50" s="12"/>
    </row>
    <row r="51" spans="1:14" ht="31.5">
      <c r="A51" s="20" t="s">
        <v>61</v>
      </c>
      <c r="B51" s="13">
        <v>650</v>
      </c>
      <c r="C51" s="10" t="s">
        <v>6</v>
      </c>
      <c r="D51" s="10" t="s">
        <v>41</v>
      </c>
      <c r="E51" s="10" t="s">
        <v>35</v>
      </c>
      <c r="F51" s="10" t="s">
        <v>62</v>
      </c>
      <c r="G51" s="18">
        <v>5</v>
      </c>
      <c r="H51" s="18">
        <f t="shared" si="3"/>
        <v>0</v>
      </c>
      <c r="I51" s="18">
        <f t="shared" si="4"/>
        <v>0</v>
      </c>
      <c r="J51" s="18"/>
      <c r="K51" s="18">
        <v>5</v>
      </c>
      <c r="L51" s="18"/>
      <c r="M51" s="12"/>
      <c r="N51" s="12"/>
    </row>
    <row r="52" spans="1:14" ht="16.5" customHeight="1">
      <c r="A52" s="20" t="s">
        <v>71</v>
      </c>
      <c r="B52" s="13">
        <v>650</v>
      </c>
      <c r="C52" s="10" t="s">
        <v>6</v>
      </c>
      <c r="D52" s="10" t="s">
        <v>41</v>
      </c>
      <c r="E52" s="10" t="s">
        <v>123</v>
      </c>
      <c r="F52" s="10"/>
      <c r="G52" s="18">
        <f>G53</f>
        <v>305</v>
      </c>
      <c r="H52" s="18">
        <f t="shared" si="3"/>
        <v>0</v>
      </c>
      <c r="I52" s="18">
        <f t="shared" si="4"/>
        <v>0</v>
      </c>
      <c r="J52" s="18"/>
      <c r="K52" s="18">
        <f>K53</f>
        <v>305</v>
      </c>
      <c r="L52" s="18"/>
      <c r="M52" s="12"/>
      <c r="N52" s="12"/>
    </row>
    <row r="53" spans="1:14" ht="17.25" customHeight="1">
      <c r="A53" s="21" t="s">
        <v>72</v>
      </c>
      <c r="B53" s="22" t="s">
        <v>73</v>
      </c>
      <c r="C53" s="22" t="s">
        <v>6</v>
      </c>
      <c r="D53" s="22" t="s">
        <v>41</v>
      </c>
      <c r="E53" s="22" t="s">
        <v>36</v>
      </c>
      <c r="F53" s="22"/>
      <c r="G53" s="18">
        <f>G54+G56</f>
        <v>305</v>
      </c>
      <c r="H53" s="18">
        <f t="shared" si="3"/>
        <v>0</v>
      </c>
      <c r="I53" s="18">
        <f t="shared" si="4"/>
        <v>0</v>
      </c>
      <c r="J53" s="18"/>
      <c r="K53" s="18">
        <f>K54+K56</f>
        <v>305</v>
      </c>
      <c r="L53" s="18"/>
      <c r="M53" s="12"/>
      <c r="N53" s="12"/>
    </row>
    <row r="54" spans="1:14" ht="33" customHeight="1">
      <c r="A54" s="21" t="s">
        <v>49</v>
      </c>
      <c r="B54" s="22" t="s">
        <v>73</v>
      </c>
      <c r="C54" s="22" t="s">
        <v>6</v>
      </c>
      <c r="D54" s="22" t="s">
        <v>41</v>
      </c>
      <c r="E54" s="22" t="s">
        <v>36</v>
      </c>
      <c r="F54" s="22" t="s">
        <v>50</v>
      </c>
      <c r="G54" s="18">
        <f>G55</f>
        <v>270</v>
      </c>
      <c r="H54" s="18">
        <f t="shared" si="3"/>
        <v>0</v>
      </c>
      <c r="I54" s="18">
        <f t="shared" si="4"/>
        <v>0</v>
      </c>
      <c r="J54" s="18"/>
      <c r="K54" s="18">
        <f>K55</f>
        <v>270</v>
      </c>
      <c r="L54" s="18"/>
      <c r="M54" s="12"/>
      <c r="N54" s="12"/>
    </row>
    <row r="55" spans="1:14" ht="31.5">
      <c r="A55" s="21" t="s">
        <v>113</v>
      </c>
      <c r="B55" s="22" t="s">
        <v>73</v>
      </c>
      <c r="C55" s="22" t="s">
        <v>6</v>
      </c>
      <c r="D55" s="22" t="s">
        <v>41</v>
      </c>
      <c r="E55" s="22" t="s">
        <v>36</v>
      </c>
      <c r="F55" s="22" t="s">
        <v>58</v>
      </c>
      <c r="G55" s="18">
        <v>270</v>
      </c>
      <c r="H55" s="18">
        <f t="shared" si="3"/>
        <v>0</v>
      </c>
      <c r="I55" s="18">
        <f t="shared" si="4"/>
        <v>0</v>
      </c>
      <c r="J55" s="18"/>
      <c r="K55" s="18">
        <v>270</v>
      </c>
      <c r="L55" s="18"/>
      <c r="M55" s="12"/>
      <c r="N55" s="12"/>
    </row>
    <row r="56" spans="1:14" ht="31.5" customHeight="1">
      <c r="A56" s="21" t="s">
        <v>114</v>
      </c>
      <c r="B56" s="22" t="s">
        <v>73</v>
      </c>
      <c r="C56" s="22" t="s">
        <v>6</v>
      </c>
      <c r="D56" s="22" t="s">
        <v>41</v>
      </c>
      <c r="E56" s="22" t="s">
        <v>36</v>
      </c>
      <c r="F56" s="22" t="s">
        <v>55</v>
      </c>
      <c r="G56" s="18">
        <f>G57</f>
        <v>35</v>
      </c>
      <c r="H56" s="18">
        <f t="shared" si="3"/>
        <v>0</v>
      </c>
      <c r="I56" s="18">
        <f t="shared" si="4"/>
        <v>0</v>
      </c>
      <c r="J56" s="18"/>
      <c r="K56" s="18">
        <f>K57</f>
        <v>35</v>
      </c>
      <c r="L56" s="18"/>
      <c r="M56" s="12"/>
      <c r="N56" s="12"/>
    </row>
    <row r="57" spans="1:14" ht="33" customHeight="1">
      <c r="A57" s="21" t="s">
        <v>106</v>
      </c>
      <c r="B57" s="22" t="s">
        <v>73</v>
      </c>
      <c r="C57" s="22" t="s">
        <v>6</v>
      </c>
      <c r="D57" s="22" t="s">
        <v>41</v>
      </c>
      <c r="E57" s="22" t="s">
        <v>36</v>
      </c>
      <c r="F57" s="22" t="s">
        <v>57</v>
      </c>
      <c r="G57" s="18">
        <v>35</v>
      </c>
      <c r="H57" s="18">
        <f t="shared" si="3"/>
        <v>0</v>
      </c>
      <c r="I57" s="18">
        <f t="shared" si="4"/>
        <v>0</v>
      </c>
      <c r="J57" s="18"/>
      <c r="K57" s="18">
        <v>35</v>
      </c>
      <c r="L57" s="18"/>
      <c r="M57" s="12"/>
      <c r="N57" s="12"/>
    </row>
    <row r="58" spans="1:14" ht="32.25" customHeight="1">
      <c r="A58" s="21" t="s">
        <v>39</v>
      </c>
      <c r="B58" s="22" t="s">
        <v>73</v>
      </c>
      <c r="C58" s="22" t="s">
        <v>6</v>
      </c>
      <c r="D58" s="22" t="s">
        <v>41</v>
      </c>
      <c r="E58" s="22" t="s">
        <v>74</v>
      </c>
      <c r="F58" s="22"/>
      <c r="G58" s="18">
        <f>G59</f>
        <v>243.8</v>
      </c>
      <c r="H58" s="18">
        <f t="shared" si="3"/>
        <v>0</v>
      </c>
      <c r="I58" s="18">
        <f t="shared" si="4"/>
        <v>0</v>
      </c>
      <c r="J58" s="18"/>
      <c r="K58" s="18">
        <f>K59</f>
        <v>258.5</v>
      </c>
      <c r="L58" s="18"/>
      <c r="M58" s="12"/>
      <c r="N58" s="12"/>
    </row>
    <row r="59" spans="1:14" ht="31.5">
      <c r="A59" s="21" t="s">
        <v>75</v>
      </c>
      <c r="B59" s="22" t="s">
        <v>73</v>
      </c>
      <c r="C59" s="22" t="s">
        <v>6</v>
      </c>
      <c r="D59" s="22" t="s">
        <v>41</v>
      </c>
      <c r="E59" s="22" t="s">
        <v>40</v>
      </c>
      <c r="F59" s="22"/>
      <c r="G59" s="18">
        <f>G60</f>
        <v>243.8</v>
      </c>
      <c r="H59" s="18">
        <f t="shared" si="3"/>
        <v>0</v>
      </c>
      <c r="I59" s="18">
        <f t="shared" si="4"/>
        <v>0</v>
      </c>
      <c r="J59" s="18"/>
      <c r="K59" s="18">
        <f>K60</f>
        <v>258.5</v>
      </c>
      <c r="L59" s="18"/>
      <c r="M59" s="12"/>
      <c r="N59" s="12"/>
    </row>
    <row r="60" spans="1:14" ht="31.5" customHeight="1">
      <c r="A60" s="21" t="s">
        <v>76</v>
      </c>
      <c r="B60" s="22" t="s">
        <v>73</v>
      </c>
      <c r="C60" s="22" t="s">
        <v>6</v>
      </c>
      <c r="D60" s="22" t="s">
        <v>41</v>
      </c>
      <c r="E60" s="22" t="s">
        <v>40</v>
      </c>
      <c r="F60" s="22" t="s">
        <v>55</v>
      </c>
      <c r="G60" s="18">
        <f>G61</f>
        <v>243.8</v>
      </c>
      <c r="H60" s="18">
        <f t="shared" si="3"/>
        <v>0</v>
      </c>
      <c r="I60" s="18">
        <f t="shared" si="4"/>
        <v>0</v>
      </c>
      <c r="J60" s="18"/>
      <c r="K60" s="18">
        <f>K61</f>
        <v>258.5</v>
      </c>
      <c r="L60" s="18"/>
      <c r="M60" s="12"/>
      <c r="N60" s="12"/>
    </row>
    <row r="61" spans="1:14" ht="32.25" customHeight="1">
      <c r="A61" s="21" t="s">
        <v>106</v>
      </c>
      <c r="B61" s="22" t="s">
        <v>73</v>
      </c>
      <c r="C61" s="22" t="s">
        <v>6</v>
      </c>
      <c r="D61" s="22" t="s">
        <v>41</v>
      </c>
      <c r="E61" s="22" t="s">
        <v>40</v>
      </c>
      <c r="F61" s="22" t="s">
        <v>57</v>
      </c>
      <c r="G61" s="18">
        <v>243.8</v>
      </c>
      <c r="H61" s="18">
        <f t="shared" si="3"/>
        <v>0</v>
      </c>
      <c r="I61" s="18">
        <f t="shared" si="4"/>
        <v>0</v>
      </c>
      <c r="J61" s="18"/>
      <c r="K61" s="18">
        <v>258.5</v>
      </c>
      <c r="L61" s="18"/>
      <c r="M61" s="12"/>
      <c r="N61" s="12"/>
    </row>
    <row r="62" spans="1:14" ht="31.5">
      <c r="A62" s="21" t="s">
        <v>77</v>
      </c>
      <c r="B62" s="22" t="s">
        <v>73</v>
      </c>
      <c r="C62" s="22" t="s">
        <v>6</v>
      </c>
      <c r="D62" s="22" t="s">
        <v>41</v>
      </c>
      <c r="E62" s="22" t="s">
        <v>78</v>
      </c>
      <c r="F62" s="22"/>
      <c r="G62" s="18">
        <f>G63+G66+G71</f>
        <v>210</v>
      </c>
      <c r="H62" s="18">
        <f>H63+H66+H71</f>
        <v>210</v>
      </c>
      <c r="I62" s="18">
        <f>I63+I66+I71</f>
        <v>210</v>
      </c>
      <c r="J62" s="18"/>
      <c r="K62" s="18">
        <f>K63+K66+K71</f>
        <v>0</v>
      </c>
      <c r="L62" s="18"/>
      <c r="M62" s="12"/>
      <c r="N62" s="12"/>
    </row>
    <row r="63" spans="1:14" ht="63.75" customHeight="1">
      <c r="A63" s="21" t="s">
        <v>79</v>
      </c>
      <c r="B63" s="22" t="s">
        <v>73</v>
      </c>
      <c r="C63" s="22" t="s">
        <v>6</v>
      </c>
      <c r="D63" s="22" t="s">
        <v>41</v>
      </c>
      <c r="E63" s="22" t="s">
        <v>45</v>
      </c>
      <c r="F63" s="22"/>
      <c r="G63" s="18">
        <f>G64</f>
        <v>90</v>
      </c>
      <c r="H63" s="18">
        <f t="shared" si="3"/>
        <v>0</v>
      </c>
      <c r="I63" s="18">
        <f t="shared" si="4"/>
        <v>0</v>
      </c>
      <c r="J63" s="18"/>
      <c r="K63" s="18">
        <f>K64</f>
        <v>0</v>
      </c>
      <c r="L63" s="18"/>
      <c r="M63" s="12"/>
      <c r="N63" s="12"/>
    </row>
    <row r="64" spans="1:14" ht="33" customHeight="1">
      <c r="A64" s="21" t="s">
        <v>76</v>
      </c>
      <c r="B64" s="22" t="s">
        <v>73</v>
      </c>
      <c r="C64" s="22" t="s">
        <v>6</v>
      </c>
      <c r="D64" s="22" t="s">
        <v>41</v>
      </c>
      <c r="E64" s="22" t="s">
        <v>45</v>
      </c>
      <c r="F64" s="22" t="s">
        <v>55</v>
      </c>
      <c r="G64" s="18">
        <f>G65</f>
        <v>90</v>
      </c>
      <c r="H64" s="18">
        <f t="shared" si="3"/>
        <v>0</v>
      </c>
      <c r="I64" s="18">
        <f t="shared" si="4"/>
        <v>0</v>
      </c>
      <c r="J64" s="18"/>
      <c r="K64" s="18">
        <f>K65</f>
        <v>0</v>
      </c>
      <c r="L64" s="18"/>
      <c r="M64" s="12"/>
      <c r="N64" s="12"/>
    </row>
    <row r="65" spans="1:14" ht="30" customHeight="1">
      <c r="A65" s="21" t="s">
        <v>106</v>
      </c>
      <c r="B65" s="22" t="s">
        <v>73</v>
      </c>
      <c r="C65" s="22" t="s">
        <v>6</v>
      </c>
      <c r="D65" s="22" t="s">
        <v>41</v>
      </c>
      <c r="E65" s="22" t="s">
        <v>45</v>
      </c>
      <c r="F65" s="22" t="s">
        <v>57</v>
      </c>
      <c r="G65" s="18">
        <v>90</v>
      </c>
      <c r="H65" s="18">
        <f t="shared" si="3"/>
        <v>0</v>
      </c>
      <c r="I65" s="18">
        <f t="shared" si="4"/>
        <v>0</v>
      </c>
      <c r="J65" s="18"/>
      <c r="K65" s="18">
        <v>0</v>
      </c>
      <c r="L65" s="18"/>
      <c r="M65" s="12"/>
      <c r="N65" s="12"/>
    </row>
    <row r="66" spans="1:14" ht="77.25" customHeight="1">
      <c r="A66" s="20" t="s">
        <v>119</v>
      </c>
      <c r="B66" s="13">
        <v>650</v>
      </c>
      <c r="C66" s="10" t="s">
        <v>6</v>
      </c>
      <c r="D66" s="10" t="s">
        <v>41</v>
      </c>
      <c r="E66" s="10" t="s">
        <v>46</v>
      </c>
      <c r="F66" s="22"/>
      <c r="G66" s="18">
        <f>G67+G69</f>
        <v>90</v>
      </c>
      <c r="H66" s="18">
        <f t="shared" si="3"/>
        <v>0</v>
      </c>
      <c r="I66" s="18">
        <f t="shared" si="4"/>
        <v>0</v>
      </c>
      <c r="J66" s="18"/>
      <c r="K66" s="18">
        <f>K67</f>
        <v>0</v>
      </c>
      <c r="L66" s="18"/>
      <c r="M66" s="12"/>
      <c r="N66" s="12"/>
    </row>
    <row r="67" spans="1:14" ht="33" customHeight="1">
      <c r="A67" s="20" t="s">
        <v>49</v>
      </c>
      <c r="B67" s="13">
        <v>650</v>
      </c>
      <c r="C67" s="10" t="s">
        <v>6</v>
      </c>
      <c r="D67" s="10" t="s">
        <v>41</v>
      </c>
      <c r="E67" s="10" t="s">
        <v>46</v>
      </c>
      <c r="F67" s="22" t="s">
        <v>50</v>
      </c>
      <c r="G67" s="18">
        <f>G68</f>
        <v>16</v>
      </c>
      <c r="H67" s="18">
        <f t="shared" si="3"/>
        <v>0</v>
      </c>
      <c r="I67" s="18">
        <f t="shared" si="4"/>
        <v>0</v>
      </c>
      <c r="J67" s="18"/>
      <c r="K67" s="18">
        <f>K69</f>
        <v>0</v>
      </c>
      <c r="L67" s="18"/>
      <c r="M67" s="12"/>
      <c r="N67" s="12"/>
    </row>
    <row r="68" spans="1:14" ht="16.5" customHeight="1">
      <c r="A68" s="20" t="s">
        <v>51</v>
      </c>
      <c r="B68" s="13">
        <v>650</v>
      </c>
      <c r="C68" s="10" t="s">
        <v>6</v>
      </c>
      <c r="D68" s="10" t="s">
        <v>41</v>
      </c>
      <c r="E68" s="10" t="s">
        <v>46</v>
      </c>
      <c r="F68" s="22" t="s">
        <v>58</v>
      </c>
      <c r="G68" s="18">
        <v>16</v>
      </c>
      <c r="H68" s="18">
        <f t="shared" si="3"/>
        <v>0</v>
      </c>
      <c r="I68" s="18">
        <f t="shared" si="4"/>
        <v>0</v>
      </c>
      <c r="J68" s="18"/>
      <c r="K68" s="18"/>
      <c r="L68" s="18"/>
      <c r="M68" s="12"/>
      <c r="N68" s="12"/>
    </row>
    <row r="69" spans="1:14" ht="31.5" customHeight="1">
      <c r="A69" s="21" t="s">
        <v>76</v>
      </c>
      <c r="B69" s="13">
        <v>650</v>
      </c>
      <c r="C69" s="10" t="s">
        <v>6</v>
      </c>
      <c r="D69" s="10" t="s">
        <v>41</v>
      </c>
      <c r="E69" s="10" t="s">
        <v>46</v>
      </c>
      <c r="F69" s="22" t="s">
        <v>55</v>
      </c>
      <c r="G69" s="18">
        <f>G70</f>
        <v>74</v>
      </c>
      <c r="H69" s="18">
        <f t="shared" si="3"/>
        <v>0</v>
      </c>
      <c r="I69" s="18">
        <f t="shared" si="4"/>
        <v>0</v>
      </c>
      <c r="J69" s="18"/>
      <c r="K69" s="18">
        <f>K70</f>
        <v>0</v>
      </c>
      <c r="L69" s="18"/>
      <c r="M69" s="12"/>
      <c r="N69" s="12"/>
    </row>
    <row r="70" spans="1:14" ht="34.5" customHeight="1">
      <c r="A70" s="21" t="s">
        <v>56</v>
      </c>
      <c r="B70" s="13">
        <v>650</v>
      </c>
      <c r="C70" s="10" t="s">
        <v>6</v>
      </c>
      <c r="D70" s="10" t="s">
        <v>41</v>
      </c>
      <c r="E70" s="10" t="s">
        <v>46</v>
      </c>
      <c r="F70" s="22" t="s">
        <v>57</v>
      </c>
      <c r="G70" s="18">
        <v>74</v>
      </c>
      <c r="H70" s="18">
        <f t="shared" si="3"/>
        <v>0</v>
      </c>
      <c r="I70" s="18">
        <f t="shared" si="4"/>
        <v>0</v>
      </c>
      <c r="J70" s="18"/>
      <c r="K70" s="18">
        <v>0</v>
      </c>
      <c r="L70" s="18"/>
      <c r="M70" s="12"/>
      <c r="N70" s="12"/>
    </row>
    <row r="71" spans="1:14" ht="96.75" customHeight="1">
      <c r="A71" s="20" t="s">
        <v>80</v>
      </c>
      <c r="B71" s="22" t="s">
        <v>73</v>
      </c>
      <c r="C71" s="22" t="s">
        <v>6</v>
      </c>
      <c r="D71" s="22" t="s">
        <v>41</v>
      </c>
      <c r="E71" s="22" t="s">
        <v>47</v>
      </c>
      <c r="F71" s="22"/>
      <c r="G71" s="18">
        <f>G72</f>
        <v>30</v>
      </c>
      <c r="H71" s="18">
        <f t="shared" si="3"/>
        <v>0</v>
      </c>
      <c r="I71" s="18">
        <f t="shared" si="4"/>
        <v>0</v>
      </c>
      <c r="J71" s="18"/>
      <c r="K71" s="18">
        <f>K72</f>
        <v>0</v>
      </c>
      <c r="L71" s="18"/>
      <c r="M71" s="12"/>
      <c r="N71" s="12"/>
    </row>
    <row r="72" spans="1:14" ht="35.25" customHeight="1">
      <c r="A72" s="21" t="s">
        <v>76</v>
      </c>
      <c r="B72" s="22" t="s">
        <v>73</v>
      </c>
      <c r="C72" s="22" t="s">
        <v>6</v>
      </c>
      <c r="D72" s="22" t="s">
        <v>41</v>
      </c>
      <c r="E72" s="22" t="s">
        <v>47</v>
      </c>
      <c r="F72" s="22" t="s">
        <v>55</v>
      </c>
      <c r="G72" s="18">
        <f>G73</f>
        <v>30</v>
      </c>
      <c r="H72" s="18">
        <f t="shared" si="3"/>
        <v>0</v>
      </c>
      <c r="I72" s="18">
        <f t="shared" si="4"/>
        <v>0</v>
      </c>
      <c r="J72" s="18"/>
      <c r="K72" s="18">
        <f>K73</f>
        <v>0</v>
      </c>
      <c r="L72" s="18"/>
      <c r="M72" s="12"/>
      <c r="N72" s="12"/>
    </row>
    <row r="73" spans="1:14" ht="33" customHeight="1">
      <c r="A73" s="21" t="s">
        <v>56</v>
      </c>
      <c r="B73" s="22" t="s">
        <v>73</v>
      </c>
      <c r="C73" s="22" t="s">
        <v>6</v>
      </c>
      <c r="D73" s="22" t="s">
        <v>41</v>
      </c>
      <c r="E73" s="22" t="s">
        <v>47</v>
      </c>
      <c r="F73" s="22" t="s">
        <v>57</v>
      </c>
      <c r="G73" s="18">
        <v>30</v>
      </c>
      <c r="H73" s="18">
        <f t="shared" si="3"/>
        <v>0</v>
      </c>
      <c r="I73" s="18">
        <f t="shared" si="4"/>
        <v>0</v>
      </c>
      <c r="J73" s="18"/>
      <c r="K73" s="18">
        <v>0</v>
      </c>
      <c r="L73" s="18"/>
      <c r="M73" s="12"/>
      <c r="N73" s="12"/>
    </row>
    <row r="74" spans="1:14" ht="15.75">
      <c r="A74" s="21" t="s">
        <v>30</v>
      </c>
      <c r="B74" s="22" t="s">
        <v>73</v>
      </c>
      <c r="C74" s="22" t="s">
        <v>6</v>
      </c>
      <c r="D74" s="22" t="s">
        <v>41</v>
      </c>
      <c r="E74" s="22" t="s">
        <v>12</v>
      </c>
      <c r="F74" s="22"/>
      <c r="G74" s="18">
        <f>G75</f>
        <v>811.3</v>
      </c>
      <c r="H74" s="18"/>
      <c r="I74" s="18"/>
      <c r="J74" s="18"/>
      <c r="K74" s="18">
        <f>K75</f>
        <v>1699.4</v>
      </c>
      <c r="L74" s="18"/>
      <c r="M74" s="12"/>
      <c r="N74" s="12"/>
    </row>
    <row r="75" spans="1:14" ht="15.75">
      <c r="A75" s="21" t="s">
        <v>63</v>
      </c>
      <c r="B75" s="22" t="s">
        <v>73</v>
      </c>
      <c r="C75" s="22" t="s">
        <v>6</v>
      </c>
      <c r="D75" s="22" t="s">
        <v>41</v>
      </c>
      <c r="E75" s="22" t="s">
        <v>12</v>
      </c>
      <c r="F75" s="22" t="s">
        <v>64</v>
      </c>
      <c r="G75" s="18">
        <v>811.3</v>
      </c>
      <c r="H75" s="18"/>
      <c r="I75" s="18"/>
      <c r="J75" s="18"/>
      <c r="K75" s="18">
        <v>1699.4</v>
      </c>
      <c r="L75" s="18"/>
      <c r="M75" s="12"/>
      <c r="N75" s="12"/>
    </row>
    <row r="76" spans="1:14" ht="15.75">
      <c r="A76" s="21" t="s">
        <v>121</v>
      </c>
      <c r="B76" s="22" t="s">
        <v>73</v>
      </c>
      <c r="C76" s="22" t="s">
        <v>7</v>
      </c>
      <c r="D76" s="22"/>
      <c r="E76" s="22"/>
      <c r="F76" s="22"/>
      <c r="G76" s="18">
        <f>G77</f>
        <v>420</v>
      </c>
      <c r="H76" s="18">
        <f>SUM(H51:H73)</f>
        <v>0</v>
      </c>
      <c r="I76" s="18">
        <f t="shared" si="4"/>
        <v>0</v>
      </c>
      <c r="J76" s="18">
        <f aca="true" t="shared" si="5" ref="J76:J81">G76</f>
        <v>420</v>
      </c>
      <c r="K76" s="18">
        <f>K77</f>
        <v>420</v>
      </c>
      <c r="L76" s="18">
        <f aca="true" t="shared" si="6" ref="L76:L81">K76</f>
        <v>420</v>
      </c>
      <c r="M76" s="12"/>
      <c r="N76" s="12"/>
    </row>
    <row r="77" spans="1:14" ht="16.5" customHeight="1">
      <c r="A77" s="21" t="s">
        <v>120</v>
      </c>
      <c r="B77" s="22" t="s">
        <v>73</v>
      </c>
      <c r="C77" s="22" t="s">
        <v>7</v>
      </c>
      <c r="D77" s="22" t="s">
        <v>13</v>
      </c>
      <c r="E77" s="22"/>
      <c r="F77" s="22"/>
      <c r="G77" s="18">
        <f>G78</f>
        <v>420</v>
      </c>
      <c r="H77" s="18">
        <f aca="true" t="shared" si="7" ref="H77:H86">SUM(H52:H76)</f>
        <v>0</v>
      </c>
      <c r="I77" s="18">
        <f t="shared" si="4"/>
        <v>0</v>
      </c>
      <c r="J77" s="18">
        <f t="shared" si="5"/>
        <v>420</v>
      </c>
      <c r="K77" s="18">
        <f>K78</f>
        <v>420</v>
      </c>
      <c r="L77" s="18">
        <f t="shared" si="6"/>
        <v>420</v>
      </c>
      <c r="M77" s="12"/>
      <c r="N77" s="12"/>
    </row>
    <row r="78" spans="1:14" ht="31.5">
      <c r="A78" s="21" t="s">
        <v>81</v>
      </c>
      <c r="B78" s="22" t="s">
        <v>73</v>
      </c>
      <c r="C78" s="22" t="s">
        <v>7</v>
      </c>
      <c r="D78" s="22" t="s">
        <v>13</v>
      </c>
      <c r="E78" s="22" t="s">
        <v>82</v>
      </c>
      <c r="F78" s="22"/>
      <c r="G78" s="18">
        <f>G79</f>
        <v>420</v>
      </c>
      <c r="H78" s="18">
        <f t="shared" si="7"/>
        <v>0</v>
      </c>
      <c r="I78" s="18">
        <f t="shared" si="4"/>
        <v>0</v>
      </c>
      <c r="J78" s="18">
        <f t="shared" si="5"/>
        <v>420</v>
      </c>
      <c r="K78" s="18">
        <f>K79</f>
        <v>420</v>
      </c>
      <c r="L78" s="18">
        <f t="shared" si="6"/>
        <v>420</v>
      </c>
      <c r="M78" s="12"/>
      <c r="N78" s="12"/>
    </row>
    <row r="79" spans="1:14" ht="47.25">
      <c r="A79" s="21" t="s">
        <v>83</v>
      </c>
      <c r="B79" s="22" t="s">
        <v>73</v>
      </c>
      <c r="C79" s="22" t="s">
        <v>7</v>
      </c>
      <c r="D79" s="22" t="s">
        <v>13</v>
      </c>
      <c r="E79" s="22" t="s">
        <v>43</v>
      </c>
      <c r="F79" s="22"/>
      <c r="G79" s="18">
        <f>G80</f>
        <v>420</v>
      </c>
      <c r="H79" s="18">
        <f t="shared" si="7"/>
        <v>0</v>
      </c>
      <c r="I79" s="18">
        <f t="shared" si="4"/>
        <v>0</v>
      </c>
      <c r="J79" s="18">
        <f t="shared" si="5"/>
        <v>420</v>
      </c>
      <c r="K79" s="18">
        <f>K80</f>
        <v>420</v>
      </c>
      <c r="L79" s="18">
        <f t="shared" si="6"/>
        <v>420</v>
      </c>
      <c r="M79" s="12"/>
      <c r="N79" s="12"/>
    </row>
    <row r="80" spans="1:14" ht="32.25" customHeight="1">
      <c r="A80" s="21" t="s">
        <v>49</v>
      </c>
      <c r="B80" s="22" t="s">
        <v>73</v>
      </c>
      <c r="C80" s="22" t="s">
        <v>7</v>
      </c>
      <c r="D80" s="22" t="s">
        <v>13</v>
      </c>
      <c r="E80" s="22" t="s">
        <v>43</v>
      </c>
      <c r="F80" s="22" t="s">
        <v>50</v>
      </c>
      <c r="G80" s="18">
        <f>G81</f>
        <v>420</v>
      </c>
      <c r="H80" s="18">
        <f t="shared" si="7"/>
        <v>0</v>
      </c>
      <c r="I80" s="18">
        <f t="shared" si="4"/>
        <v>0</v>
      </c>
      <c r="J80" s="18">
        <f t="shared" si="5"/>
        <v>420</v>
      </c>
      <c r="K80" s="18">
        <f>K81</f>
        <v>420</v>
      </c>
      <c r="L80" s="18">
        <f t="shared" si="6"/>
        <v>420</v>
      </c>
      <c r="M80" s="12"/>
      <c r="N80" s="12"/>
    </row>
    <row r="81" spans="1:14" ht="18" customHeight="1">
      <c r="A81" s="21" t="s">
        <v>51</v>
      </c>
      <c r="B81" s="22" t="s">
        <v>73</v>
      </c>
      <c r="C81" s="22" t="s">
        <v>7</v>
      </c>
      <c r="D81" s="22" t="s">
        <v>13</v>
      </c>
      <c r="E81" s="22" t="s">
        <v>43</v>
      </c>
      <c r="F81" s="22" t="s">
        <v>52</v>
      </c>
      <c r="G81" s="18">
        <v>420</v>
      </c>
      <c r="H81" s="18">
        <f t="shared" si="7"/>
        <v>0</v>
      </c>
      <c r="I81" s="18">
        <f t="shared" si="4"/>
        <v>0</v>
      </c>
      <c r="J81" s="18">
        <f t="shared" si="5"/>
        <v>420</v>
      </c>
      <c r="K81" s="18">
        <v>420</v>
      </c>
      <c r="L81" s="18">
        <f t="shared" si="6"/>
        <v>420</v>
      </c>
      <c r="M81" s="12"/>
      <c r="N81" s="12"/>
    </row>
    <row r="82" spans="1:14" ht="31.5">
      <c r="A82" s="8" t="s">
        <v>127</v>
      </c>
      <c r="B82" s="13">
        <v>650</v>
      </c>
      <c r="C82" s="10" t="s">
        <v>13</v>
      </c>
      <c r="D82" s="10"/>
      <c r="E82" s="8"/>
      <c r="F82" s="8"/>
      <c r="G82" s="18">
        <f>G83</f>
        <v>40</v>
      </c>
      <c r="H82" s="18">
        <f t="shared" si="7"/>
        <v>0</v>
      </c>
      <c r="I82" s="18">
        <f t="shared" si="4"/>
        <v>0</v>
      </c>
      <c r="J82" s="18"/>
      <c r="K82" s="18">
        <f>K83</f>
        <v>40</v>
      </c>
      <c r="L82" s="18"/>
      <c r="M82" s="12"/>
      <c r="N82" s="12"/>
    </row>
    <row r="83" spans="1:14" ht="47.25" customHeight="1">
      <c r="A83" s="8" t="s">
        <v>122</v>
      </c>
      <c r="B83" s="13">
        <v>650</v>
      </c>
      <c r="C83" s="10" t="s">
        <v>13</v>
      </c>
      <c r="D83" s="10" t="s">
        <v>21</v>
      </c>
      <c r="E83" s="10"/>
      <c r="F83" s="8"/>
      <c r="G83" s="18">
        <f>G84</f>
        <v>40</v>
      </c>
      <c r="H83" s="18">
        <f t="shared" si="7"/>
        <v>0</v>
      </c>
      <c r="I83" s="18">
        <f t="shared" si="4"/>
        <v>0</v>
      </c>
      <c r="J83" s="18"/>
      <c r="K83" s="18">
        <f>K84</f>
        <v>40</v>
      </c>
      <c r="L83" s="18"/>
      <c r="M83" s="12"/>
      <c r="N83" s="12"/>
    </row>
    <row r="84" spans="1:14" ht="48" customHeight="1">
      <c r="A84" s="20" t="s">
        <v>138</v>
      </c>
      <c r="B84" s="13">
        <v>650</v>
      </c>
      <c r="C84" s="10" t="s">
        <v>13</v>
      </c>
      <c r="D84" s="10" t="s">
        <v>21</v>
      </c>
      <c r="E84" s="10" t="s">
        <v>22</v>
      </c>
      <c r="F84" s="10"/>
      <c r="G84" s="18">
        <f>G85</f>
        <v>40</v>
      </c>
      <c r="H84" s="18">
        <f t="shared" si="7"/>
        <v>0</v>
      </c>
      <c r="I84" s="18">
        <f t="shared" si="4"/>
        <v>0</v>
      </c>
      <c r="J84" s="18"/>
      <c r="K84" s="18">
        <f>K85</f>
        <v>40</v>
      </c>
      <c r="L84" s="18"/>
      <c r="M84" s="12"/>
      <c r="N84" s="12"/>
    </row>
    <row r="85" spans="1:14" ht="30.75" customHeight="1">
      <c r="A85" s="21" t="s">
        <v>76</v>
      </c>
      <c r="B85" s="13">
        <v>650</v>
      </c>
      <c r="C85" s="10" t="s">
        <v>13</v>
      </c>
      <c r="D85" s="10" t="s">
        <v>21</v>
      </c>
      <c r="E85" s="10" t="s">
        <v>22</v>
      </c>
      <c r="F85" s="10" t="s">
        <v>55</v>
      </c>
      <c r="G85" s="18">
        <f>G86</f>
        <v>40</v>
      </c>
      <c r="H85" s="18">
        <f t="shared" si="7"/>
        <v>0</v>
      </c>
      <c r="I85" s="18">
        <f t="shared" si="4"/>
        <v>0</v>
      </c>
      <c r="J85" s="18"/>
      <c r="K85" s="18">
        <f>K86</f>
        <v>40</v>
      </c>
      <c r="L85" s="18"/>
      <c r="M85" s="12"/>
      <c r="N85" s="12"/>
    </row>
    <row r="86" spans="1:14" ht="32.25" customHeight="1">
      <c r="A86" s="21" t="s">
        <v>106</v>
      </c>
      <c r="B86" s="13">
        <v>650</v>
      </c>
      <c r="C86" s="10" t="s">
        <v>13</v>
      </c>
      <c r="D86" s="10" t="s">
        <v>21</v>
      </c>
      <c r="E86" s="10" t="s">
        <v>22</v>
      </c>
      <c r="F86" s="10" t="s">
        <v>57</v>
      </c>
      <c r="G86" s="18">
        <v>40</v>
      </c>
      <c r="H86" s="18">
        <f t="shared" si="7"/>
        <v>0</v>
      </c>
      <c r="I86" s="18">
        <f t="shared" si="4"/>
        <v>0</v>
      </c>
      <c r="J86" s="18"/>
      <c r="K86" s="18">
        <v>40</v>
      </c>
      <c r="L86" s="18"/>
      <c r="M86" s="12"/>
      <c r="N86" s="12"/>
    </row>
    <row r="87" spans="1:14" ht="15.75">
      <c r="A87" s="21" t="s">
        <v>84</v>
      </c>
      <c r="B87" s="13">
        <v>650</v>
      </c>
      <c r="C87" s="10" t="s">
        <v>9</v>
      </c>
      <c r="D87" s="10"/>
      <c r="E87" s="10"/>
      <c r="F87" s="10"/>
      <c r="G87" s="18">
        <f>G88</f>
        <v>282</v>
      </c>
      <c r="H87" s="18">
        <f aca="true" t="shared" si="8" ref="H87:K90">H88</f>
        <v>282</v>
      </c>
      <c r="I87" s="18">
        <f t="shared" si="8"/>
        <v>282</v>
      </c>
      <c r="J87" s="18"/>
      <c r="K87" s="18">
        <f t="shared" si="8"/>
        <v>282</v>
      </c>
      <c r="L87" s="18"/>
      <c r="M87" s="12"/>
      <c r="N87" s="12"/>
    </row>
    <row r="88" spans="1:14" ht="15.75">
      <c r="A88" s="21" t="s">
        <v>85</v>
      </c>
      <c r="B88" s="26">
        <v>650</v>
      </c>
      <c r="C88" s="27" t="s">
        <v>9</v>
      </c>
      <c r="D88" s="27" t="s">
        <v>37</v>
      </c>
      <c r="E88" s="27"/>
      <c r="F88" s="27"/>
      <c r="G88" s="18">
        <f>G89</f>
        <v>282</v>
      </c>
      <c r="H88" s="18">
        <f t="shared" si="8"/>
        <v>282</v>
      </c>
      <c r="I88" s="18">
        <f t="shared" si="8"/>
        <v>282</v>
      </c>
      <c r="J88" s="18"/>
      <c r="K88" s="18">
        <f t="shared" si="8"/>
        <v>282</v>
      </c>
      <c r="L88" s="18"/>
      <c r="M88" s="12"/>
      <c r="N88" s="12"/>
    </row>
    <row r="89" spans="1:14" ht="16.5" customHeight="1">
      <c r="A89" s="21" t="s">
        <v>86</v>
      </c>
      <c r="B89" s="26">
        <v>650</v>
      </c>
      <c r="C89" s="27" t="s">
        <v>9</v>
      </c>
      <c r="D89" s="27" t="s">
        <v>37</v>
      </c>
      <c r="E89" s="27" t="s">
        <v>87</v>
      </c>
      <c r="F89" s="27"/>
      <c r="G89" s="18">
        <f>G90</f>
        <v>282</v>
      </c>
      <c r="H89" s="18">
        <f t="shared" si="8"/>
        <v>282</v>
      </c>
      <c r="I89" s="18">
        <f t="shared" si="8"/>
        <v>282</v>
      </c>
      <c r="J89" s="18"/>
      <c r="K89" s="18">
        <f t="shared" si="8"/>
        <v>282</v>
      </c>
      <c r="L89" s="18"/>
      <c r="M89" s="12"/>
      <c r="N89" s="12"/>
    </row>
    <row r="90" spans="1:14" ht="48.75" customHeight="1">
      <c r="A90" s="21" t="s">
        <v>88</v>
      </c>
      <c r="B90" s="13">
        <v>650</v>
      </c>
      <c r="C90" s="22" t="s">
        <v>9</v>
      </c>
      <c r="D90" s="22" t="s">
        <v>37</v>
      </c>
      <c r="E90" s="22" t="s">
        <v>38</v>
      </c>
      <c r="F90" s="22"/>
      <c r="G90" s="18">
        <f>G91</f>
        <v>282</v>
      </c>
      <c r="H90" s="18">
        <f t="shared" si="8"/>
        <v>282</v>
      </c>
      <c r="I90" s="18">
        <f t="shared" si="8"/>
        <v>282</v>
      </c>
      <c r="J90" s="18"/>
      <c r="K90" s="18">
        <f t="shared" si="8"/>
        <v>282</v>
      </c>
      <c r="L90" s="18"/>
      <c r="M90" s="12"/>
      <c r="N90" s="12"/>
    </row>
    <row r="91" spans="1:12" ht="32.25" customHeight="1">
      <c r="A91" s="21" t="s">
        <v>76</v>
      </c>
      <c r="B91" s="13">
        <v>650</v>
      </c>
      <c r="C91" s="22" t="s">
        <v>9</v>
      </c>
      <c r="D91" s="22" t="s">
        <v>37</v>
      </c>
      <c r="E91" s="22" t="s">
        <v>38</v>
      </c>
      <c r="F91" s="22" t="s">
        <v>55</v>
      </c>
      <c r="G91" s="18">
        <f>G92</f>
        <v>282</v>
      </c>
      <c r="H91" s="18">
        <f>SUM(H66:H90)</f>
        <v>0</v>
      </c>
      <c r="I91" s="18">
        <f t="shared" si="4"/>
        <v>0</v>
      </c>
      <c r="J91" s="18"/>
      <c r="K91" s="18">
        <f>K92</f>
        <v>282</v>
      </c>
      <c r="L91" s="18"/>
    </row>
    <row r="92" spans="1:12" ht="47.25">
      <c r="A92" s="21" t="s">
        <v>89</v>
      </c>
      <c r="B92" s="13">
        <v>650</v>
      </c>
      <c r="C92" s="22" t="s">
        <v>9</v>
      </c>
      <c r="D92" s="22" t="s">
        <v>37</v>
      </c>
      <c r="E92" s="22" t="s">
        <v>38</v>
      </c>
      <c r="F92" s="22" t="s">
        <v>90</v>
      </c>
      <c r="G92" s="18">
        <v>282</v>
      </c>
      <c r="H92" s="18">
        <f>SUM(H67:H91)</f>
        <v>0</v>
      </c>
      <c r="I92" s="18">
        <f t="shared" si="4"/>
        <v>0</v>
      </c>
      <c r="J92" s="18"/>
      <c r="K92" s="18">
        <v>282</v>
      </c>
      <c r="L92" s="18"/>
    </row>
    <row r="93" spans="1:12" ht="15.75">
      <c r="A93" s="21" t="s">
        <v>91</v>
      </c>
      <c r="B93" s="13">
        <v>650</v>
      </c>
      <c r="C93" s="10" t="s">
        <v>14</v>
      </c>
      <c r="D93" s="22"/>
      <c r="E93" s="22"/>
      <c r="F93" s="22"/>
      <c r="G93" s="18">
        <f>G94</f>
        <v>500</v>
      </c>
      <c r="H93" s="18">
        <f aca="true" t="shared" si="9" ref="H93:K94">H94</f>
        <v>500</v>
      </c>
      <c r="I93" s="18">
        <f t="shared" si="9"/>
        <v>500</v>
      </c>
      <c r="J93" s="18"/>
      <c r="K93" s="18">
        <f t="shared" si="9"/>
        <v>500</v>
      </c>
      <c r="L93" s="18"/>
    </row>
    <row r="94" spans="1:12" ht="15.75">
      <c r="A94" s="21" t="s">
        <v>92</v>
      </c>
      <c r="B94" s="13">
        <v>650</v>
      </c>
      <c r="C94" s="10" t="s">
        <v>14</v>
      </c>
      <c r="D94" s="22" t="s">
        <v>13</v>
      </c>
      <c r="E94" s="22"/>
      <c r="F94" s="22"/>
      <c r="G94" s="18">
        <f>G95</f>
        <v>500</v>
      </c>
      <c r="H94" s="18">
        <f t="shared" si="9"/>
        <v>500</v>
      </c>
      <c r="I94" s="18">
        <f t="shared" si="9"/>
        <v>500</v>
      </c>
      <c r="J94" s="18"/>
      <c r="K94" s="18">
        <f t="shared" si="9"/>
        <v>500</v>
      </c>
      <c r="L94" s="18"/>
    </row>
    <row r="95" spans="1:12" ht="15.75">
      <c r="A95" s="21" t="s">
        <v>92</v>
      </c>
      <c r="B95" s="13">
        <v>650</v>
      </c>
      <c r="C95" s="10" t="s">
        <v>14</v>
      </c>
      <c r="D95" s="22" t="s">
        <v>13</v>
      </c>
      <c r="E95" s="22" t="s">
        <v>93</v>
      </c>
      <c r="F95" s="22"/>
      <c r="G95" s="18">
        <f>G96+G99</f>
        <v>500</v>
      </c>
      <c r="H95" s="18">
        <f>H96+H99</f>
        <v>500</v>
      </c>
      <c r="I95" s="18">
        <f>I96+I99</f>
        <v>500</v>
      </c>
      <c r="J95" s="18"/>
      <c r="K95" s="18">
        <f>K96+K99</f>
        <v>500</v>
      </c>
      <c r="L95" s="18"/>
    </row>
    <row r="96" spans="1:12" ht="15.75">
      <c r="A96" s="20" t="s">
        <v>18</v>
      </c>
      <c r="B96" s="13">
        <v>650</v>
      </c>
      <c r="C96" s="10" t="s">
        <v>14</v>
      </c>
      <c r="D96" s="10" t="s">
        <v>13</v>
      </c>
      <c r="E96" s="10">
        <v>6000100</v>
      </c>
      <c r="F96" s="10"/>
      <c r="G96" s="18">
        <f>G97</f>
        <v>200</v>
      </c>
      <c r="H96" s="18">
        <f>SUM(H71:H95)</f>
        <v>0</v>
      </c>
      <c r="I96" s="18">
        <f t="shared" si="4"/>
        <v>0</v>
      </c>
      <c r="J96" s="18"/>
      <c r="K96" s="18">
        <f>K97</f>
        <v>200</v>
      </c>
      <c r="L96" s="18"/>
    </row>
    <row r="97" spans="1:12" ht="33" customHeight="1">
      <c r="A97" s="21" t="s">
        <v>76</v>
      </c>
      <c r="B97" s="13">
        <v>650</v>
      </c>
      <c r="C97" s="10" t="s">
        <v>14</v>
      </c>
      <c r="D97" s="10" t="s">
        <v>13</v>
      </c>
      <c r="E97" s="10">
        <v>6000100</v>
      </c>
      <c r="F97" s="10" t="s">
        <v>55</v>
      </c>
      <c r="G97" s="18">
        <f>G98</f>
        <v>200</v>
      </c>
      <c r="H97" s="18">
        <f>SUM(H72:H96)</f>
        <v>0</v>
      </c>
      <c r="I97" s="18">
        <f t="shared" si="4"/>
        <v>0</v>
      </c>
      <c r="J97" s="18"/>
      <c r="K97" s="18">
        <f>K98</f>
        <v>200</v>
      </c>
      <c r="L97" s="18"/>
    </row>
    <row r="98" spans="1:12" ht="47.25">
      <c r="A98" s="21" t="s">
        <v>89</v>
      </c>
      <c r="B98" s="13">
        <v>650</v>
      </c>
      <c r="C98" s="10" t="s">
        <v>14</v>
      </c>
      <c r="D98" s="10" t="s">
        <v>13</v>
      </c>
      <c r="E98" s="10">
        <v>6000100</v>
      </c>
      <c r="F98" s="10" t="s">
        <v>57</v>
      </c>
      <c r="G98" s="18">
        <v>200</v>
      </c>
      <c r="H98" s="18">
        <f>SUM(H73:H97)</f>
        <v>0</v>
      </c>
      <c r="I98" s="18">
        <f t="shared" si="4"/>
        <v>0</v>
      </c>
      <c r="J98" s="18"/>
      <c r="K98" s="18">
        <v>200</v>
      </c>
      <c r="L98" s="18"/>
    </row>
    <row r="99" spans="1:12" ht="15.75">
      <c r="A99" s="20" t="s">
        <v>19</v>
      </c>
      <c r="B99" s="13">
        <v>650</v>
      </c>
      <c r="C99" s="10" t="s">
        <v>14</v>
      </c>
      <c r="D99" s="10" t="s">
        <v>13</v>
      </c>
      <c r="E99" s="10">
        <v>6000300</v>
      </c>
      <c r="F99" s="10"/>
      <c r="G99" s="18">
        <f>G100</f>
        <v>300</v>
      </c>
      <c r="H99" s="18">
        <f t="shared" si="3"/>
        <v>0</v>
      </c>
      <c r="I99" s="18">
        <f t="shared" si="4"/>
        <v>0</v>
      </c>
      <c r="J99" s="18"/>
      <c r="K99" s="18">
        <f>K100</f>
        <v>300</v>
      </c>
      <c r="L99" s="18"/>
    </row>
    <row r="100" spans="1:12" ht="32.25" customHeight="1">
      <c r="A100" s="21" t="s">
        <v>76</v>
      </c>
      <c r="B100" s="13">
        <v>650</v>
      </c>
      <c r="C100" s="10" t="s">
        <v>14</v>
      </c>
      <c r="D100" s="10" t="s">
        <v>13</v>
      </c>
      <c r="E100" s="10" t="s">
        <v>94</v>
      </c>
      <c r="F100" s="10" t="s">
        <v>55</v>
      </c>
      <c r="G100" s="18">
        <f>G101</f>
        <v>300</v>
      </c>
      <c r="H100" s="18">
        <f t="shared" si="3"/>
        <v>0</v>
      </c>
      <c r="I100" s="18">
        <f t="shared" si="4"/>
        <v>0</v>
      </c>
      <c r="J100" s="18"/>
      <c r="K100" s="18">
        <v>300</v>
      </c>
      <c r="L100" s="18"/>
    </row>
    <row r="101" spans="1:12" ht="47.25">
      <c r="A101" s="21" t="s">
        <v>89</v>
      </c>
      <c r="B101" s="13">
        <v>650</v>
      </c>
      <c r="C101" s="10" t="s">
        <v>14</v>
      </c>
      <c r="D101" s="10" t="s">
        <v>13</v>
      </c>
      <c r="E101" s="10">
        <v>6000300</v>
      </c>
      <c r="F101" s="10" t="s">
        <v>57</v>
      </c>
      <c r="G101" s="18">
        <v>300</v>
      </c>
      <c r="H101" s="18">
        <f t="shared" si="3"/>
        <v>0</v>
      </c>
      <c r="I101" s="18">
        <f t="shared" si="4"/>
        <v>0</v>
      </c>
      <c r="J101" s="18"/>
      <c r="K101" s="18">
        <v>300</v>
      </c>
      <c r="L101" s="18"/>
    </row>
    <row r="102" spans="1:12" ht="15.75">
      <c r="A102" s="21" t="s">
        <v>95</v>
      </c>
      <c r="B102" s="13">
        <v>650</v>
      </c>
      <c r="C102" s="10" t="s">
        <v>23</v>
      </c>
      <c r="D102" s="10"/>
      <c r="E102" s="10"/>
      <c r="F102" s="10"/>
      <c r="G102" s="18">
        <f>G103</f>
        <v>4300</v>
      </c>
      <c r="H102" s="18">
        <f aca="true" t="shared" si="10" ref="H102:K104">H103</f>
        <v>4300</v>
      </c>
      <c r="I102" s="18">
        <f t="shared" si="10"/>
        <v>4300</v>
      </c>
      <c r="J102" s="18"/>
      <c r="K102" s="18">
        <f t="shared" si="10"/>
        <v>4472</v>
      </c>
      <c r="L102" s="18"/>
    </row>
    <row r="103" spans="1:12" ht="15.75">
      <c r="A103" s="21" t="s">
        <v>96</v>
      </c>
      <c r="B103" s="13">
        <v>650</v>
      </c>
      <c r="C103" s="10" t="s">
        <v>23</v>
      </c>
      <c r="D103" s="10" t="s">
        <v>6</v>
      </c>
      <c r="E103" s="10"/>
      <c r="F103" s="10"/>
      <c r="G103" s="18">
        <f>G104</f>
        <v>4300</v>
      </c>
      <c r="H103" s="18">
        <f t="shared" si="10"/>
        <v>4300</v>
      </c>
      <c r="I103" s="18">
        <f t="shared" si="10"/>
        <v>4300</v>
      </c>
      <c r="J103" s="18"/>
      <c r="K103" s="18">
        <f t="shared" si="10"/>
        <v>4472</v>
      </c>
      <c r="L103" s="18"/>
    </row>
    <row r="104" spans="1:12" ht="33" customHeight="1">
      <c r="A104" s="21" t="s">
        <v>97</v>
      </c>
      <c r="B104" s="13">
        <v>650</v>
      </c>
      <c r="C104" s="10" t="s">
        <v>23</v>
      </c>
      <c r="D104" s="10" t="s">
        <v>6</v>
      </c>
      <c r="E104" s="10" t="s">
        <v>98</v>
      </c>
      <c r="F104" s="10"/>
      <c r="G104" s="18">
        <f>G105</f>
        <v>4300</v>
      </c>
      <c r="H104" s="18">
        <f t="shared" si="10"/>
        <v>4300</v>
      </c>
      <c r="I104" s="18">
        <f t="shared" si="10"/>
        <v>4300</v>
      </c>
      <c r="J104" s="18"/>
      <c r="K104" s="18">
        <f t="shared" si="10"/>
        <v>4472</v>
      </c>
      <c r="L104" s="18"/>
    </row>
    <row r="105" spans="1:12" ht="31.5">
      <c r="A105" s="14" t="s">
        <v>99</v>
      </c>
      <c r="B105" s="13">
        <v>650</v>
      </c>
      <c r="C105" s="10" t="s">
        <v>23</v>
      </c>
      <c r="D105" s="10" t="s">
        <v>6</v>
      </c>
      <c r="E105" s="10">
        <v>4409900</v>
      </c>
      <c r="F105" s="10"/>
      <c r="G105" s="18">
        <f>G106+G110+G112</f>
        <v>4300</v>
      </c>
      <c r="H105" s="18">
        <f>H106+H110+H112</f>
        <v>4300</v>
      </c>
      <c r="I105" s="18">
        <f>I106+I110+I112</f>
        <v>4300</v>
      </c>
      <c r="J105" s="18"/>
      <c r="K105" s="18">
        <f>K106+K110+K112</f>
        <v>4472</v>
      </c>
      <c r="L105" s="18"/>
    </row>
    <row r="106" spans="1:12" ht="111.75" customHeight="1">
      <c r="A106" s="14" t="s">
        <v>100</v>
      </c>
      <c r="B106" s="13">
        <v>650</v>
      </c>
      <c r="C106" s="10" t="s">
        <v>23</v>
      </c>
      <c r="D106" s="10" t="s">
        <v>6</v>
      </c>
      <c r="E106" s="10">
        <v>4409900</v>
      </c>
      <c r="F106" s="10" t="s">
        <v>101</v>
      </c>
      <c r="G106" s="18">
        <f>G107</f>
        <v>3523</v>
      </c>
      <c r="H106" s="18">
        <f>H107</f>
        <v>3523</v>
      </c>
      <c r="I106" s="18">
        <f>I107</f>
        <v>3523</v>
      </c>
      <c r="J106" s="18"/>
      <c r="K106" s="18">
        <f>K107</f>
        <v>3657</v>
      </c>
      <c r="L106" s="18"/>
    </row>
    <row r="107" spans="1:12" ht="31.5">
      <c r="A107" s="14" t="s">
        <v>102</v>
      </c>
      <c r="B107" s="13">
        <v>650</v>
      </c>
      <c r="C107" s="10" t="s">
        <v>23</v>
      </c>
      <c r="D107" s="10" t="s">
        <v>6</v>
      </c>
      <c r="E107" s="10">
        <v>4409900</v>
      </c>
      <c r="F107" s="10" t="s">
        <v>103</v>
      </c>
      <c r="G107" s="18">
        <f>G108+G109</f>
        <v>3523</v>
      </c>
      <c r="H107" s="18">
        <f>H108+H109</f>
        <v>3523</v>
      </c>
      <c r="I107" s="18">
        <f>I108+I109</f>
        <v>3523</v>
      </c>
      <c r="J107" s="18"/>
      <c r="K107" s="18">
        <f>K108+K109</f>
        <v>3657</v>
      </c>
      <c r="L107" s="18"/>
    </row>
    <row r="108" spans="1:12" ht="14.25" customHeight="1">
      <c r="A108" s="14" t="s">
        <v>51</v>
      </c>
      <c r="B108" s="13">
        <v>650</v>
      </c>
      <c r="C108" s="10" t="s">
        <v>23</v>
      </c>
      <c r="D108" s="10" t="s">
        <v>6</v>
      </c>
      <c r="E108" s="10">
        <v>4409900</v>
      </c>
      <c r="F108" s="10" t="s">
        <v>104</v>
      </c>
      <c r="G108" s="18">
        <v>3330</v>
      </c>
      <c r="H108" s="18">
        <f aca="true" t="shared" si="11" ref="H108:H121">SUM(H85:H107)</f>
        <v>0</v>
      </c>
      <c r="I108" s="18">
        <f aca="true" t="shared" si="12" ref="I108:I123">SUM(G108+H108)</f>
        <v>0</v>
      </c>
      <c r="J108" s="18"/>
      <c r="K108" s="18">
        <v>3464</v>
      </c>
      <c r="L108" s="18"/>
    </row>
    <row r="109" spans="1:12" ht="31.5">
      <c r="A109" s="14" t="s">
        <v>113</v>
      </c>
      <c r="B109" s="13">
        <v>650</v>
      </c>
      <c r="C109" s="10" t="s">
        <v>23</v>
      </c>
      <c r="D109" s="10" t="s">
        <v>6</v>
      </c>
      <c r="E109" s="10">
        <v>4409900</v>
      </c>
      <c r="F109" s="10" t="s">
        <v>105</v>
      </c>
      <c r="G109" s="18">
        <v>193</v>
      </c>
      <c r="H109" s="18">
        <f t="shared" si="11"/>
        <v>0</v>
      </c>
      <c r="I109" s="18">
        <f t="shared" si="12"/>
        <v>0</v>
      </c>
      <c r="J109" s="18"/>
      <c r="K109" s="18">
        <v>193</v>
      </c>
      <c r="L109" s="18"/>
    </row>
    <row r="110" spans="1:12" ht="33.75" customHeight="1">
      <c r="A110" s="14" t="s">
        <v>76</v>
      </c>
      <c r="B110" s="13">
        <v>650</v>
      </c>
      <c r="C110" s="10" t="s">
        <v>23</v>
      </c>
      <c r="D110" s="10" t="s">
        <v>6</v>
      </c>
      <c r="E110" s="10">
        <v>4409900</v>
      </c>
      <c r="F110" s="10" t="s">
        <v>55</v>
      </c>
      <c r="G110" s="18">
        <f>G111</f>
        <v>772</v>
      </c>
      <c r="H110" s="18">
        <f t="shared" si="11"/>
        <v>0</v>
      </c>
      <c r="I110" s="18">
        <f t="shared" si="12"/>
        <v>0</v>
      </c>
      <c r="J110" s="18"/>
      <c r="K110" s="18">
        <f>K111</f>
        <v>810</v>
      </c>
      <c r="L110" s="18"/>
    </row>
    <row r="111" spans="1:12" ht="32.25" customHeight="1">
      <c r="A111" s="14" t="s">
        <v>106</v>
      </c>
      <c r="B111" s="13">
        <v>650</v>
      </c>
      <c r="C111" s="10" t="s">
        <v>23</v>
      </c>
      <c r="D111" s="10" t="s">
        <v>6</v>
      </c>
      <c r="E111" s="10">
        <v>4409900</v>
      </c>
      <c r="F111" s="10" t="s">
        <v>57</v>
      </c>
      <c r="G111" s="18">
        <v>772</v>
      </c>
      <c r="H111" s="18">
        <f t="shared" si="11"/>
        <v>0</v>
      </c>
      <c r="I111" s="18">
        <f t="shared" si="12"/>
        <v>0</v>
      </c>
      <c r="J111" s="18"/>
      <c r="K111" s="18">
        <v>810</v>
      </c>
      <c r="L111" s="18"/>
    </row>
    <row r="112" spans="1:12" ht="15.75" customHeight="1">
      <c r="A112" s="14" t="s">
        <v>70</v>
      </c>
      <c r="B112" s="13">
        <v>650</v>
      </c>
      <c r="C112" s="10" t="s">
        <v>23</v>
      </c>
      <c r="D112" s="10" t="s">
        <v>6</v>
      </c>
      <c r="E112" s="10">
        <v>4409900</v>
      </c>
      <c r="F112" s="10" t="s">
        <v>60</v>
      </c>
      <c r="G112" s="18">
        <f>G113</f>
        <v>5</v>
      </c>
      <c r="H112" s="18">
        <f t="shared" si="11"/>
        <v>0</v>
      </c>
      <c r="I112" s="18">
        <f t="shared" si="12"/>
        <v>0</v>
      </c>
      <c r="J112" s="18"/>
      <c r="K112" s="18">
        <f>K113</f>
        <v>5</v>
      </c>
      <c r="L112" s="18"/>
    </row>
    <row r="113" spans="1:12" ht="31.5">
      <c r="A113" s="14" t="s">
        <v>61</v>
      </c>
      <c r="B113" s="13">
        <v>650</v>
      </c>
      <c r="C113" s="10" t="s">
        <v>23</v>
      </c>
      <c r="D113" s="10" t="s">
        <v>6</v>
      </c>
      <c r="E113" s="10">
        <v>4409900</v>
      </c>
      <c r="F113" s="10" t="s">
        <v>62</v>
      </c>
      <c r="G113" s="18">
        <v>5</v>
      </c>
      <c r="H113" s="18">
        <f t="shared" si="11"/>
        <v>0</v>
      </c>
      <c r="I113" s="18">
        <f t="shared" si="12"/>
        <v>0</v>
      </c>
      <c r="J113" s="18"/>
      <c r="K113" s="18">
        <v>5</v>
      </c>
      <c r="L113" s="18"/>
    </row>
    <row r="114" spans="1:12" ht="15.75">
      <c r="A114" s="14" t="s">
        <v>107</v>
      </c>
      <c r="B114" s="13">
        <v>650</v>
      </c>
      <c r="C114" s="10" t="s">
        <v>25</v>
      </c>
      <c r="D114" s="10"/>
      <c r="E114" s="10"/>
      <c r="F114" s="10"/>
      <c r="G114" s="18">
        <f>G115</f>
        <v>60</v>
      </c>
      <c r="H114" s="18">
        <f aca="true" t="shared" si="13" ref="H114:K117">H115</f>
        <v>60</v>
      </c>
      <c r="I114" s="18">
        <f t="shared" si="13"/>
        <v>60</v>
      </c>
      <c r="J114" s="18"/>
      <c r="K114" s="18">
        <f t="shared" si="13"/>
        <v>60</v>
      </c>
      <c r="L114" s="18"/>
    </row>
    <row r="115" spans="1:12" ht="31.5">
      <c r="A115" s="14" t="s">
        <v>42</v>
      </c>
      <c r="B115" s="13">
        <v>650</v>
      </c>
      <c r="C115" s="10" t="s">
        <v>25</v>
      </c>
      <c r="D115" s="10" t="s">
        <v>14</v>
      </c>
      <c r="E115" s="10"/>
      <c r="F115" s="10"/>
      <c r="G115" s="18">
        <f>G116</f>
        <v>60</v>
      </c>
      <c r="H115" s="18">
        <f t="shared" si="13"/>
        <v>60</v>
      </c>
      <c r="I115" s="18">
        <f t="shared" si="13"/>
        <v>60</v>
      </c>
      <c r="J115" s="18"/>
      <c r="K115" s="18">
        <f t="shared" si="13"/>
        <v>60</v>
      </c>
      <c r="L115" s="18"/>
    </row>
    <row r="116" spans="1:12" ht="31.5">
      <c r="A116" s="20" t="s">
        <v>42</v>
      </c>
      <c r="B116" s="13">
        <v>650</v>
      </c>
      <c r="C116" s="10" t="s">
        <v>25</v>
      </c>
      <c r="D116" s="10" t="s">
        <v>14</v>
      </c>
      <c r="E116" s="10" t="s">
        <v>24</v>
      </c>
      <c r="F116" s="10"/>
      <c r="G116" s="18">
        <f>G117</f>
        <v>60</v>
      </c>
      <c r="H116" s="18">
        <f t="shared" si="13"/>
        <v>60</v>
      </c>
      <c r="I116" s="18">
        <f t="shared" si="13"/>
        <v>60</v>
      </c>
      <c r="J116" s="18"/>
      <c r="K116" s="18">
        <f t="shared" si="13"/>
        <v>60</v>
      </c>
      <c r="L116" s="18"/>
    </row>
    <row r="117" spans="1:12" ht="33.75" customHeight="1">
      <c r="A117" s="21" t="s">
        <v>76</v>
      </c>
      <c r="B117" s="13">
        <v>650</v>
      </c>
      <c r="C117" s="10" t="s">
        <v>25</v>
      </c>
      <c r="D117" s="10" t="s">
        <v>14</v>
      </c>
      <c r="E117" s="10" t="s">
        <v>24</v>
      </c>
      <c r="F117" s="10" t="s">
        <v>55</v>
      </c>
      <c r="G117" s="18">
        <f>G118</f>
        <v>60</v>
      </c>
      <c r="H117" s="18">
        <f t="shared" si="13"/>
        <v>60</v>
      </c>
      <c r="I117" s="18">
        <f t="shared" si="13"/>
        <v>60</v>
      </c>
      <c r="J117" s="18"/>
      <c r="K117" s="18">
        <f t="shared" si="13"/>
        <v>60</v>
      </c>
      <c r="L117" s="18"/>
    </row>
    <row r="118" spans="1:12" ht="47.25">
      <c r="A118" s="21" t="s">
        <v>89</v>
      </c>
      <c r="B118" s="13">
        <v>650</v>
      </c>
      <c r="C118" s="10" t="s">
        <v>25</v>
      </c>
      <c r="D118" s="10" t="s">
        <v>14</v>
      </c>
      <c r="E118" s="10" t="s">
        <v>24</v>
      </c>
      <c r="F118" s="10" t="s">
        <v>57</v>
      </c>
      <c r="G118" s="18">
        <v>60</v>
      </c>
      <c r="H118" s="18">
        <f t="shared" si="11"/>
        <v>0</v>
      </c>
      <c r="I118" s="18">
        <f t="shared" si="12"/>
        <v>0</v>
      </c>
      <c r="J118" s="18"/>
      <c r="K118" s="18">
        <v>60</v>
      </c>
      <c r="L118" s="18"/>
    </row>
    <row r="119" spans="1:12" ht="48" customHeight="1">
      <c r="A119" s="21" t="s">
        <v>133</v>
      </c>
      <c r="B119" s="13">
        <v>650</v>
      </c>
      <c r="C119" s="10" t="s">
        <v>11</v>
      </c>
      <c r="D119" s="10"/>
      <c r="E119" s="10"/>
      <c r="F119" s="10"/>
      <c r="G119" s="18">
        <f>G120</f>
        <v>17426.8</v>
      </c>
      <c r="H119" s="18">
        <f t="shared" si="11"/>
        <v>0</v>
      </c>
      <c r="I119" s="18">
        <f t="shared" si="12"/>
        <v>0</v>
      </c>
      <c r="J119" s="18"/>
      <c r="K119" s="18">
        <f>K120</f>
        <v>18098</v>
      </c>
      <c r="L119" s="18"/>
    </row>
    <row r="120" spans="1:12" ht="31.5">
      <c r="A120" s="21" t="s">
        <v>132</v>
      </c>
      <c r="B120" s="13">
        <v>650</v>
      </c>
      <c r="C120" s="10" t="s">
        <v>11</v>
      </c>
      <c r="D120" s="10" t="s">
        <v>13</v>
      </c>
      <c r="E120" s="10"/>
      <c r="F120" s="10"/>
      <c r="G120" s="18">
        <f>G121</f>
        <v>17426.8</v>
      </c>
      <c r="H120" s="18">
        <f t="shared" si="11"/>
        <v>0</v>
      </c>
      <c r="I120" s="18">
        <f t="shared" si="12"/>
        <v>0</v>
      </c>
      <c r="J120" s="18"/>
      <c r="K120" s="18">
        <f>K121</f>
        <v>18098</v>
      </c>
      <c r="L120" s="18"/>
    </row>
    <row r="121" spans="1:12" ht="126.75" customHeight="1">
      <c r="A121" s="20" t="s">
        <v>134</v>
      </c>
      <c r="B121" s="13">
        <v>650</v>
      </c>
      <c r="C121" s="10" t="s">
        <v>11</v>
      </c>
      <c r="D121" s="10" t="s">
        <v>13</v>
      </c>
      <c r="E121" s="10" t="s">
        <v>26</v>
      </c>
      <c r="F121" s="10"/>
      <c r="G121" s="18">
        <f>G122</f>
        <v>17426.8</v>
      </c>
      <c r="H121" s="18">
        <f t="shared" si="11"/>
        <v>0</v>
      </c>
      <c r="I121" s="18">
        <f t="shared" si="12"/>
        <v>0</v>
      </c>
      <c r="J121" s="18"/>
      <c r="K121" s="18">
        <f>K122</f>
        <v>18098</v>
      </c>
      <c r="L121" s="18"/>
    </row>
    <row r="122" spans="1:12" ht="15.75">
      <c r="A122" s="20" t="s">
        <v>131</v>
      </c>
      <c r="B122" s="13">
        <v>650</v>
      </c>
      <c r="C122" s="10" t="s">
        <v>11</v>
      </c>
      <c r="D122" s="10" t="s">
        <v>13</v>
      </c>
      <c r="E122" s="10" t="s">
        <v>26</v>
      </c>
      <c r="F122" s="10" t="s">
        <v>130</v>
      </c>
      <c r="G122" s="18">
        <f>G123</f>
        <v>17426.8</v>
      </c>
      <c r="H122" s="18"/>
      <c r="I122" s="18"/>
      <c r="J122" s="18"/>
      <c r="K122" s="18">
        <f>K123</f>
        <v>18098</v>
      </c>
      <c r="L122" s="18"/>
    </row>
    <row r="123" spans="1:12" ht="15.75">
      <c r="A123" s="20" t="s">
        <v>108</v>
      </c>
      <c r="B123" s="13">
        <v>650</v>
      </c>
      <c r="C123" s="10" t="s">
        <v>11</v>
      </c>
      <c r="D123" s="10" t="s">
        <v>13</v>
      </c>
      <c r="E123" s="10" t="s">
        <v>26</v>
      </c>
      <c r="F123" s="10" t="s">
        <v>109</v>
      </c>
      <c r="G123" s="18">
        <v>17426.8</v>
      </c>
      <c r="H123" s="18">
        <f>SUM(H99:H121)</f>
        <v>0</v>
      </c>
      <c r="I123" s="18">
        <f t="shared" si="12"/>
        <v>0</v>
      </c>
      <c r="J123" s="18"/>
      <c r="K123" s="18">
        <v>18098</v>
      </c>
      <c r="L123" s="18"/>
    </row>
    <row r="124" spans="1:12" ht="15.75">
      <c r="A124" s="25" t="s">
        <v>110</v>
      </c>
      <c r="B124" s="7"/>
      <c r="C124" s="10"/>
      <c r="D124" s="11"/>
      <c r="E124" s="11"/>
      <c r="F124" s="11"/>
      <c r="G124" s="15">
        <f aca="true" t="shared" si="14" ref="G124:L124">G17+G76+G82+G87+G93+G102+G114+G119</f>
        <v>32451.4</v>
      </c>
      <c r="H124" s="15">
        <f t="shared" si="14"/>
        <v>29680.199999999997</v>
      </c>
      <c r="I124" s="15">
        <f t="shared" si="14"/>
        <v>29680.199999999997</v>
      </c>
      <c r="J124" s="15">
        <f t="shared" si="14"/>
        <v>547</v>
      </c>
      <c r="K124" s="15">
        <f t="shared" si="14"/>
        <v>33987.4</v>
      </c>
      <c r="L124" s="15">
        <f t="shared" si="14"/>
        <v>547</v>
      </c>
    </row>
    <row r="125" spans="1:12" ht="15.75">
      <c r="A125" s="28"/>
      <c r="B125" s="29"/>
      <c r="C125" s="30"/>
      <c r="D125" s="31"/>
      <c r="E125" s="31"/>
      <c r="F125" s="31"/>
      <c r="G125" s="32"/>
      <c r="H125" s="32"/>
      <c r="I125" s="32"/>
      <c r="J125" s="32"/>
      <c r="K125" s="32"/>
      <c r="L125" s="32"/>
    </row>
    <row r="126" spans="1:12" ht="15.75">
      <c r="A126" s="28"/>
      <c r="B126" s="29"/>
      <c r="C126" s="30"/>
      <c r="D126" s="31"/>
      <c r="E126" s="31"/>
      <c r="F126" s="31"/>
      <c r="G126" s="32"/>
      <c r="H126" s="32"/>
      <c r="I126" s="32"/>
      <c r="J126" s="32"/>
      <c r="K126" s="32"/>
      <c r="L126" s="32"/>
    </row>
    <row r="127" spans="1:12" ht="15.75">
      <c r="A127" s="34" t="s">
        <v>139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</sheetData>
  <sheetProtection/>
  <mergeCells count="17">
    <mergeCell ref="E13:E14"/>
    <mergeCell ref="F13:F14"/>
    <mergeCell ref="K13:L13"/>
    <mergeCell ref="A13:A14"/>
    <mergeCell ref="B13:B14"/>
    <mergeCell ref="C13:C14"/>
    <mergeCell ref="D13:D14"/>
    <mergeCell ref="A9:L9"/>
    <mergeCell ref="A8:M8"/>
    <mergeCell ref="A127:L127"/>
    <mergeCell ref="J1:L1"/>
    <mergeCell ref="J2:L2"/>
    <mergeCell ref="J3:L3"/>
    <mergeCell ref="J4:L4"/>
    <mergeCell ref="A10:M10"/>
    <mergeCell ref="A11:M11"/>
    <mergeCell ref="G13:J13"/>
  </mergeCells>
  <printOptions/>
  <pageMargins left="0.5905511811023623" right="0.5905511811023623" top="1.1811023622047245" bottom="0.5905511811023623" header="0" footer="0"/>
  <pageSetup firstPageNumber="1" useFirstPageNumber="1" horizontalDpi="600" verticalDpi="600" orientation="landscape" paperSize="9" r:id="rId1"/>
  <headerFooter alignWithMargins="0">
    <oddHeader>&amp;C&amp;P</oddHeader>
  </headerFooter>
  <ignoredErrors>
    <ignoredError sqref="G105 K105 G47 K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2011-11-17T10:17:31Z</cp:lastPrinted>
  <dcterms:created xsi:type="dcterms:W3CDTF">1996-10-08T23:32:33Z</dcterms:created>
  <dcterms:modified xsi:type="dcterms:W3CDTF">2011-11-17T10:17:35Z</dcterms:modified>
  <cp:category/>
  <cp:version/>
  <cp:contentType/>
  <cp:contentStatus/>
</cp:coreProperties>
</file>